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Users/allysonperez/Downloads/"/>
    </mc:Choice>
  </mc:AlternateContent>
  <xr:revisionPtr revIDLastSave="0" documentId="13_ncr:1_{A019E73C-8A2C-C842-8C5A-CECD7DC4A20D}" xr6:coauthVersionLast="45" xr6:coauthVersionMax="45" xr10:uidLastSave="{00000000-0000-0000-0000-000000000000}"/>
  <bookViews>
    <workbookView xWindow="0" yWindow="460" windowWidth="22300" windowHeight="13160" tabRatio="738" activeTab="5" xr2:uid="{C19B8DFE-3B2E-4350-8FF7-27F8255EC3B9}"/>
  </bookViews>
  <sheets>
    <sheet name="FEDERAL RATES (HIDDEN)" sheetId="6" state="hidden" r:id="rId1"/>
    <sheet name="LANDING PAGE" sheetId="27" r:id="rId2"/>
    <sheet name="INSTRUCTIONS" sheetId="29" r:id="rId3"/>
    <sheet name="BREAK-EVEN CALCULATOR" sheetId="21" r:id="rId4"/>
    <sheet name="LISTS" sheetId="32" state="hidden" r:id="rId5"/>
    <sheet name="PARTICIPATION RATE TABLES" sheetId="3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1" i="21" l="1"/>
  <c r="M30" i="21"/>
  <c r="M29" i="21"/>
  <c r="M28" i="21"/>
  <c r="M27" i="21"/>
  <c r="L30" i="21"/>
  <c r="L29" i="21"/>
  <c r="L27" i="21"/>
  <c r="B25" i="21"/>
  <c r="M32" i="21" l="1"/>
  <c r="B28" i="21"/>
  <c r="L28" i="21"/>
  <c r="B21" i="21"/>
  <c r="B22" i="21"/>
  <c r="B9" i="21"/>
  <c r="B8" i="21"/>
  <c r="B7" i="21"/>
  <c r="B6" i="21"/>
  <c r="B5" i="21"/>
  <c r="D8" i="21" l="1"/>
  <c r="CU36" i="30" l="1"/>
  <c r="CM36" i="30"/>
  <c r="CE36" i="30"/>
  <c r="BW36" i="30"/>
  <c r="BO36" i="30"/>
  <c r="BG36" i="30"/>
  <c r="AY36" i="30"/>
  <c r="AQ36" i="30"/>
  <c r="AI36" i="30"/>
  <c r="AA36" i="30"/>
  <c r="S36" i="30"/>
  <c r="K36" i="30"/>
  <c r="C36" i="30"/>
  <c r="CU25" i="30"/>
  <c r="CM25" i="30"/>
  <c r="CE25" i="30"/>
  <c r="BW25" i="30"/>
  <c r="BO25" i="30"/>
  <c r="BG25" i="30"/>
  <c r="AY25" i="30"/>
  <c r="AQ25" i="30"/>
  <c r="AI25" i="30"/>
  <c r="AA25" i="30"/>
  <c r="S25" i="30"/>
  <c r="K25" i="30"/>
  <c r="C25" i="30"/>
  <c r="CU14" i="30"/>
  <c r="CM14" i="30"/>
  <c r="CE14" i="30"/>
  <c r="BW14" i="30"/>
  <c r="AY14" i="30"/>
  <c r="AA14" i="30"/>
  <c r="C14" i="30"/>
  <c r="R25" i="30"/>
  <c r="BV14" i="30"/>
  <c r="AP14" i="30"/>
  <c r="CT36" i="30"/>
  <c r="CL36" i="30"/>
  <c r="CD36" i="30"/>
  <c r="BV36" i="30"/>
  <c r="BN36" i="30"/>
  <c r="BF36" i="30"/>
  <c r="AX36" i="30"/>
  <c r="AP36" i="30"/>
  <c r="AH36" i="30"/>
  <c r="Z36" i="30"/>
  <c r="R36" i="30"/>
  <c r="J36" i="30"/>
  <c r="CT25" i="30"/>
  <c r="CL25" i="30"/>
  <c r="CD25" i="30"/>
  <c r="BV25" i="30"/>
  <c r="BN25" i="30"/>
  <c r="BF25" i="30"/>
  <c r="AX25" i="30"/>
  <c r="Z25" i="30"/>
  <c r="J25" i="30"/>
  <c r="CT14" i="30"/>
  <c r="BN14" i="30"/>
  <c r="Z14" i="30"/>
  <c r="CS36" i="30"/>
  <c r="CK36" i="30"/>
  <c r="CC36" i="30"/>
  <c r="BU36" i="30"/>
  <c r="BM36" i="30"/>
  <c r="BE36" i="30"/>
  <c r="AW36" i="30"/>
  <c r="AO36" i="30"/>
  <c r="AG36" i="30"/>
  <c r="Y36" i="30"/>
  <c r="Q36" i="30"/>
  <c r="I36" i="30"/>
  <c r="B36" i="30"/>
  <c r="CS25" i="30"/>
  <c r="CK25" i="30"/>
  <c r="CC25" i="30"/>
  <c r="BU25" i="30"/>
  <c r="BM25" i="30"/>
  <c r="BE25" i="30"/>
  <c r="AW25" i="30"/>
  <c r="AO25" i="30"/>
  <c r="AG25" i="30"/>
  <c r="Y25" i="30"/>
  <c r="Q25" i="30"/>
  <c r="I25" i="30"/>
  <c r="B25" i="30"/>
  <c r="CS14" i="30"/>
  <c r="CK14" i="30"/>
  <c r="CC14" i="30"/>
  <c r="BU14" i="30"/>
  <c r="BM14" i="30"/>
  <c r="BE14" i="30"/>
  <c r="CR36" i="30"/>
  <c r="CJ36" i="30"/>
  <c r="CB36" i="30"/>
  <c r="BT36" i="30"/>
  <c r="BL36" i="30"/>
  <c r="BD36" i="30"/>
  <c r="AV36" i="30"/>
  <c r="AN36" i="30"/>
  <c r="AF36" i="30"/>
  <c r="X36" i="30"/>
  <c r="P36" i="30"/>
  <c r="H36" i="30"/>
  <c r="CR25" i="30"/>
  <c r="CJ25" i="30"/>
  <c r="CB25" i="30"/>
  <c r="BT25" i="30"/>
  <c r="BL25" i="30"/>
  <c r="BD25" i="30"/>
  <c r="AV25" i="30"/>
  <c r="AN25" i="30"/>
  <c r="AF25" i="30"/>
  <c r="X25" i="30"/>
  <c r="P25" i="30"/>
  <c r="H25" i="30"/>
  <c r="CR14" i="30"/>
  <c r="CJ14" i="30"/>
  <c r="CB14" i="30"/>
  <c r="BT14" i="30"/>
  <c r="BL14" i="30"/>
  <c r="BD14" i="30"/>
  <c r="CQ36" i="30"/>
  <c r="CI36" i="30"/>
  <c r="CA36" i="30"/>
  <c r="BS36" i="30"/>
  <c r="BK36" i="30"/>
  <c r="BC36" i="30"/>
  <c r="AU36" i="30"/>
  <c r="AM36" i="30"/>
  <c r="AE36" i="30"/>
  <c r="W36" i="30"/>
  <c r="O36" i="30"/>
  <c r="G36" i="30"/>
  <c r="CQ25" i="30"/>
  <c r="CI25" i="30"/>
  <c r="CA25" i="30"/>
  <c r="BS25" i="30"/>
  <c r="BK25" i="30"/>
  <c r="BC25" i="30"/>
  <c r="AU25" i="30"/>
  <c r="AM25" i="30"/>
  <c r="AE25" i="30"/>
  <c r="W25" i="30"/>
  <c r="O25" i="30"/>
  <c r="G25" i="30"/>
  <c r="CQ14" i="30"/>
  <c r="CI14" i="30"/>
  <c r="CA14" i="30"/>
  <c r="BS14" i="30"/>
  <c r="BK14" i="30"/>
  <c r="BC14" i="30"/>
  <c r="AU14" i="30"/>
  <c r="AM14" i="30"/>
  <c r="AE14" i="30"/>
  <c r="W14" i="30"/>
  <c r="O14" i="30"/>
  <c r="G14" i="30"/>
  <c r="N25" i="30"/>
  <c r="CP36" i="30"/>
  <c r="CH36" i="30"/>
  <c r="BZ36" i="30"/>
  <c r="BR36" i="30"/>
  <c r="BJ36" i="30"/>
  <c r="BB36" i="30"/>
  <c r="AT36" i="30"/>
  <c r="AL36" i="30"/>
  <c r="AD36" i="30"/>
  <c r="V36" i="30"/>
  <c r="N36" i="30"/>
  <c r="F36" i="30"/>
  <c r="CP25" i="30"/>
  <c r="CH25" i="30"/>
  <c r="BZ25" i="30"/>
  <c r="BR25" i="30"/>
  <c r="BJ25" i="30"/>
  <c r="BB25" i="30"/>
  <c r="AT25" i="30"/>
  <c r="AL25" i="30"/>
  <c r="AD25" i="30"/>
  <c r="V25" i="30"/>
  <c r="F25" i="30"/>
  <c r="CP14" i="30"/>
  <c r="CW36" i="30"/>
  <c r="CO36" i="30"/>
  <c r="CG36" i="30"/>
  <c r="BY36" i="30"/>
  <c r="BQ36" i="30"/>
  <c r="BI36" i="30"/>
  <c r="BA36" i="30"/>
  <c r="AS36" i="30"/>
  <c r="AK36" i="30"/>
  <c r="AC36" i="30"/>
  <c r="U36" i="30"/>
  <c r="M36" i="30"/>
  <c r="E36" i="30"/>
  <c r="CW25" i="30"/>
  <c r="CO25" i="30"/>
  <c r="CG25" i="30"/>
  <c r="BY25" i="30"/>
  <c r="BQ25" i="30"/>
  <c r="BI25" i="30"/>
  <c r="BA25" i="30"/>
  <c r="AS25" i="30"/>
  <c r="AK25" i="30"/>
  <c r="AC25" i="30"/>
  <c r="U25" i="30"/>
  <c r="M25" i="30"/>
  <c r="E25" i="30"/>
  <c r="CW14" i="30"/>
  <c r="CO14" i="30"/>
  <c r="CG14" i="30"/>
  <c r="BY14" i="30"/>
  <c r="BQ14" i="30"/>
  <c r="BI14" i="30"/>
  <c r="BA14" i="30"/>
  <c r="AS14" i="30"/>
  <c r="AK14" i="30"/>
  <c r="AC14" i="30"/>
  <c r="U14" i="30"/>
  <c r="M14" i="30"/>
  <c r="E14" i="30"/>
  <c r="BG14" i="30"/>
  <c r="AQ14" i="30"/>
  <c r="K14" i="30"/>
  <c r="AP25" i="30"/>
  <c r="CD14" i="30"/>
  <c r="AX14" i="30"/>
  <c r="R14" i="30"/>
  <c r="CV36" i="30"/>
  <c r="CN36" i="30"/>
  <c r="CF36" i="30"/>
  <c r="BX36" i="30"/>
  <c r="BP36" i="30"/>
  <c r="BH36" i="30"/>
  <c r="AZ36" i="30"/>
  <c r="AR36" i="30"/>
  <c r="AJ36" i="30"/>
  <c r="AB36" i="30"/>
  <c r="T36" i="30"/>
  <c r="L36" i="30"/>
  <c r="D36" i="30"/>
  <c r="CV25" i="30"/>
  <c r="CN25" i="30"/>
  <c r="CF25" i="30"/>
  <c r="BX25" i="30"/>
  <c r="BP25" i="30"/>
  <c r="BH25" i="30"/>
  <c r="AZ25" i="30"/>
  <c r="AR25" i="30"/>
  <c r="AJ25" i="30"/>
  <c r="AB25" i="30"/>
  <c r="T25" i="30"/>
  <c r="L25" i="30"/>
  <c r="D25" i="30"/>
  <c r="CV14" i="30"/>
  <c r="CN14" i="30"/>
  <c r="CF14" i="30"/>
  <c r="BX14" i="30"/>
  <c r="BP14" i="30"/>
  <c r="BH14" i="30"/>
  <c r="AZ14" i="30"/>
  <c r="AR14" i="30"/>
  <c r="AJ14" i="30"/>
  <c r="AB14" i="30"/>
  <c r="T14" i="30"/>
  <c r="L14" i="30"/>
  <c r="D14" i="30"/>
  <c r="BO14" i="30"/>
  <c r="AI14" i="30"/>
  <c r="S14" i="30"/>
  <c r="AH25" i="30"/>
  <c r="CL14" i="30"/>
  <c r="BF14" i="30"/>
  <c r="AH14" i="30"/>
  <c r="AW14" i="30"/>
  <c r="AT14" i="30"/>
  <c r="X14" i="30"/>
  <c r="F14" i="30"/>
  <c r="CH14" i="30"/>
  <c r="AO14" i="30"/>
  <c r="V14" i="30"/>
  <c r="AN14" i="30"/>
  <c r="B14" i="30"/>
  <c r="AL14" i="30"/>
  <c r="P14" i="30"/>
  <c r="I14" i="30"/>
  <c r="H14" i="30"/>
  <c r="BZ14" i="30"/>
  <c r="Q14" i="30"/>
  <c r="J14" i="30"/>
  <c r="Y14" i="30"/>
  <c r="BR14" i="30"/>
  <c r="BJ14" i="30"/>
  <c r="AG14" i="30"/>
  <c r="N14" i="30"/>
  <c r="BB14" i="30"/>
  <c r="AF14" i="30"/>
  <c r="AD14" i="30"/>
  <c r="AV14" i="30"/>
  <c r="CV3" i="30"/>
  <c r="CN3" i="30"/>
  <c r="CF3" i="30"/>
  <c r="BX3" i="30"/>
  <c r="BP3" i="30"/>
  <c r="BH3" i="30"/>
  <c r="AZ3" i="30"/>
  <c r="AR3" i="30"/>
  <c r="AJ3" i="30"/>
  <c r="AB3" i="30"/>
  <c r="T3" i="30"/>
  <c r="L3" i="30"/>
  <c r="D3" i="30"/>
  <c r="CU3" i="30"/>
  <c r="CM3" i="30"/>
  <c r="CE3" i="30"/>
  <c r="BW3" i="30"/>
  <c r="BO3" i="30"/>
  <c r="BG3" i="30"/>
  <c r="AY3" i="30"/>
  <c r="AQ3" i="30"/>
  <c r="AI3" i="30"/>
  <c r="AA3" i="30"/>
  <c r="S3" i="30"/>
  <c r="K3" i="30"/>
  <c r="C3" i="30"/>
  <c r="BR3" i="30"/>
  <c r="AD3" i="30"/>
  <c r="CT3" i="30"/>
  <c r="CL3" i="30"/>
  <c r="CD3" i="30"/>
  <c r="BV3" i="30"/>
  <c r="BN3" i="30"/>
  <c r="BF3" i="30"/>
  <c r="AX3" i="30"/>
  <c r="AP3" i="30"/>
  <c r="AH3" i="30"/>
  <c r="Z3" i="30"/>
  <c r="R3" i="30"/>
  <c r="J3" i="30"/>
  <c r="B3" i="30"/>
  <c r="BZ3" i="30"/>
  <c r="AL3" i="30"/>
  <c r="F3" i="30"/>
  <c r="CS3" i="30"/>
  <c r="CK3" i="30"/>
  <c r="CC3" i="30"/>
  <c r="BU3" i="30"/>
  <c r="BM3" i="30"/>
  <c r="BE3" i="30"/>
  <c r="AW3" i="30"/>
  <c r="AO3" i="30"/>
  <c r="AG3" i="30"/>
  <c r="Y3" i="30"/>
  <c r="Q3" i="30"/>
  <c r="I3" i="30"/>
  <c r="CR3" i="30"/>
  <c r="CJ3" i="30"/>
  <c r="CB3" i="30"/>
  <c r="BT3" i="30"/>
  <c r="BL3" i="30"/>
  <c r="BD3" i="30"/>
  <c r="AV3" i="30"/>
  <c r="AN3" i="30"/>
  <c r="AF3" i="30"/>
  <c r="X3" i="30"/>
  <c r="P3" i="30"/>
  <c r="H3" i="30"/>
  <c r="CP3" i="30"/>
  <c r="BB3" i="30"/>
  <c r="V3" i="30"/>
  <c r="CQ3" i="30"/>
  <c r="CI3" i="30"/>
  <c r="CA3" i="30"/>
  <c r="BS3" i="30"/>
  <c r="BK3" i="30"/>
  <c r="BC3" i="30"/>
  <c r="AU3" i="30"/>
  <c r="AM3" i="30"/>
  <c r="AE3" i="30"/>
  <c r="W3" i="30"/>
  <c r="O3" i="30"/>
  <c r="G3" i="30"/>
  <c r="BJ3" i="30"/>
  <c r="CW3" i="30"/>
  <c r="CO3" i="30"/>
  <c r="CG3" i="30"/>
  <c r="BY3" i="30"/>
  <c r="BQ3" i="30"/>
  <c r="BI3" i="30"/>
  <c r="BA3" i="30"/>
  <c r="AS3" i="30"/>
  <c r="AK3" i="30"/>
  <c r="AC3" i="30"/>
  <c r="U3" i="30"/>
  <c r="M3" i="30"/>
  <c r="E3" i="30"/>
  <c r="CH3" i="30"/>
  <c r="AT3" i="30"/>
  <c r="N3" i="30"/>
  <c r="D9" i="21"/>
  <c r="CR37" i="30" l="1"/>
  <c r="CR40" i="30" s="1"/>
  <c r="CJ37" i="30"/>
  <c r="CJ41" i="30" s="1"/>
  <c r="CB37" i="30"/>
  <c r="CB38" i="30" s="1"/>
  <c r="CB39" i="30" s="1"/>
  <c r="CB42" i="30" s="1"/>
  <c r="BT37" i="30"/>
  <c r="BT40" i="30" s="1"/>
  <c r="BL37" i="30"/>
  <c r="BL41" i="30" s="1"/>
  <c r="BD37" i="30"/>
  <c r="BD41" i="30" s="1"/>
  <c r="AV37" i="30"/>
  <c r="AV40" i="30" s="1"/>
  <c r="AN37" i="30"/>
  <c r="AN41" i="30" s="1"/>
  <c r="AF37" i="30"/>
  <c r="AF40" i="30" s="1"/>
  <c r="X37" i="30"/>
  <c r="X38" i="30" s="1"/>
  <c r="X39" i="30" s="1"/>
  <c r="X42" i="30" s="1"/>
  <c r="P37" i="30"/>
  <c r="P38" i="30" s="1"/>
  <c r="P39" i="30" s="1"/>
  <c r="P42" i="30" s="1"/>
  <c r="H37" i="30"/>
  <c r="H41" i="30" s="1"/>
  <c r="CR26" i="30"/>
  <c r="CR27" i="30" s="1"/>
  <c r="CR28" i="30" s="1"/>
  <c r="CR31" i="30" s="1"/>
  <c r="CJ26" i="30"/>
  <c r="CJ30" i="30" s="1"/>
  <c r="CB26" i="30"/>
  <c r="CB30" i="30" s="1"/>
  <c r="BT26" i="30"/>
  <c r="BT30" i="30" s="1"/>
  <c r="BL26" i="30"/>
  <c r="BL29" i="30" s="1"/>
  <c r="BD26" i="30"/>
  <c r="BD30" i="30" s="1"/>
  <c r="AV26" i="30"/>
  <c r="AV29" i="30" s="1"/>
  <c r="AN26" i="30"/>
  <c r="AN30" i="30" s="1"/>
  <c r="AF26" i="30"/>
  <c r="AF27" i="30" s="1"/>
  <c r="AF28" i="30" s="1"/>
  <c r="AF31" i="30" s="1"/>
  <c r="X26" i="30"/>
  <c r="X30" i="30" s="1"/>
  <c r="P26" i="30"/>
  <c r="P30" i="30" s="1"/>
  <c r="H26" i="30"/>
  <c r="H29" i="30" s="1"/>
  <c r="CR15" i="30"/>
  <c r="CR19" i="30" s="1"/>
  <c r="CJ15" i="30"/>
  <c r="CJ16" i="30" s="1"/>
  <c r="CJ17" i="30" s="1"/>
  <c r="CJ20" i="30" s="1"/>
  <c r="CB15" i="30"/>
  <c r="CB19" i="30" s="1"/>
  <c r="BT15" i="30"/>
  <c r="BT19" i="30" s="1"/>
  <c r="BL15" i="30"/>
  <c r="BL19" i="30" s="1"/>
  <c r="BD15" i="30"/>
  <c r="BD18" i="30" s="1"/>
  <c r="AV15" i="30"/>
  <c r="AV16" i="30" s="1"/>
  <c r="AV17" i="30" s="1"/>
  <c r="AV20" i="30" s="1"/>
  <c r="AN15" i="30"/>
  <c r="AN19" i="30" s="1"/>
  <c r="AF15" i="30"/>
  <c r="AF18" i="30" s="1"/>
  <c r="X15" i="30"/>
  <c r="X19" i="30" s="1"/>
  <c r="P15" i="30"/>
  <c r="P19" i="30" s="1"/>
  <c r="H15" i="30"/>
  <c r="H18" i="30" s="1"/>
  <c r="CQ15" i="30"/>
  <c r="CQ19" i="30" s="1"/>
  <c r="BK15" i="30"/>
  <c r="BK19" i="30" s="1"/>
  <c r="AE15" i="30"/>
  <c r="AE19" i="30" s="1"/>
  <c r="G15" i="30"/>
  <c r="G16" i="30" s="1"/>
  <c r="G17" i="30" s="1"/>
  <c r="G20" i="30" s="1"/>
  <c r="CQ37" i="30"/>
  <c r="CQ41" i="30" s="1"/>
  <c r="CI37" i="30"/>
  <c r="CI41" i="30" s="1"/>
  <c r="CA37" i="30"/>
  <c r="CA38" i="30" s="1"/>
  <c r="CA39" i="30" s="1"/>
  <c r="CA42" i="30" s="1"/>
  <c r="BS37" i="30"/>
  <c r="BS40" i="30" s="1"/>
  <c r="BK37" i="30"/>
  <c r="BK38" i="30" s="1"/>
  <c r="BK39" i="30" s="1"/>
  <c r="BK42" i="30" s="1"/>
  <c r="BC37" i="30"/>
  <c r="BC40" i="30" s="1"/>
  <c r="AU37" i="30"/>
  <c r="AU40" i="30" s="1"/>
  <c r="AM37" i="30"/>
  <c r="AM40" i="30" s="1"/>
  <c r="AE37" i="30"/>
  <c r="AE40" i="30" s="1"/>
  <c r="W37" i="30"/>
  <c r="W41" i="30" s="1"/>
  <c r="O37" i="30"/>
  <c r="O41" i="30" s="1"/>
  <c r="G37" i="30"/>
  <c r="G40" i="30" s="1"/>
  <c r="B37" i="30"/>
  <c r="B41" i="30" s="1"/>
  <c r="CQ26" i="30"/>
  <c r="CQ27" i="30" s="1"/>
  <c r="CQ28" i="30" s="1"/>
  <c r="CQ31" i="30" s="1"/>
  <c r="CI26" i="30"/>
  <c r="CI30" i="30" s="1"/>
  <c r="CA26" i="30"/>
  <c r="CA27" i="30" s="1"/>
  <c r="CA28" i="30" s="1"/>
  <c r="CA31" i="30" s="1"/>
  <c r="BS26" i="30"/>
  <c r="BS30" i="30" s="1"/>
  <c r="BK26" i="30"/>
  <c r="BK27" i="30" s="1"/>
  <c r="BK28" i="30" s="1"/>
  <c r="BK31" i="30" s="1"/>
  <c r="BC26" i="30"/>
  <c r="BC29" i="30" s="1"/>
  <c r="AU26" i="30"/>
  <c r="AU30" i="30" s="1"/>
  <c r="AM26" i="30"/>
  <c r="AM30" i="30" s="1"/>
  <c r="AE26" i="30"/>
  <c r="AE29" i="30" s="1"/>
  <c r="W26" i="30"/>
  <c r="W27" i="30" s="1"/>
  <c r="W28" i="30" s="1"/>
  <c r="W31" i="30" s="1"/>
  <c r="O26" i="30"/>
  <c r="O29" i="30" s="1"/>
  <c r="G26" i="30"/>
  <c r="G29" i="30" s="1"/>
  <c r="B26" i="30"/>
  <c r="B29" i="30" s="1"/>
  <c r="CA15" i="30"/>
  <c r="CA18" i="30" s="1"/>
  <c r="AM15" i="30"/>
  <c r="AM19" i="30" s="1"/>
  <c r="CP37" i="30"/>
  <c r="CP41" i="30" s="1"/>
  <c r="CH37" i="30"/>
  <c r="CH38" i="30" s="1"/>
  <c r="CH39" i="30" s="1"/>
  <c r="CH42" i="30" s="1"/>
  <c r="BZ37" i="30"/>
  <c r="BZ40" i="30" s="1"/>
  <c r="BR37" i="30"/>
  <c r="BR38" i="30" s="1"/>
  <c r="BR39" i="30" s="1"/>
  <c r="BR42" i="30" s="1"/>
  <c r="BJ37" i="30"/>
  <c r="BJ41" i="30" s="1"/>
  <c r="BB37" i="30"/>
  <c r="BB41" i="30" s="1"/>
  <c r="AT37" i="30"/>
  <c r="AT41" i="30" s="1"/>
  <c r="AL37" i="30"/>
  <c r="AL40" i="30" s="1"/>
  <c r="AD37" i="30"/>
  <c r="AD38" i="30" s="1"/>
  <c r="AD39" i="30" s="1"/>
  <c r="AD42" i="30" s="1"/>
  <c r="V37" i="30"/>
  <c r="V38" i="30" s="1"/>
  <c r="V39" i="30" s="1"/>
  <c r="V42" i="30" s="1"/>
  <c r="N37" i="30"/>
  <c r="N38" i="30" s="1"/>
  <c r="N39" i="30" s="1"/>
  <c r="N42" i="30" s="1"/>
  <c r="F37" i="30"/>
  <c r="F38" i="30" s="1"/>
  <c r="F39" i="30" s="1"/>
  <c r="F42" i="30" s="1"/>
  <c r="CP26" i="30"/>
  <c r="CP30" i="30" s="1"/>
  <c r="CH26" i="30"/>
  <c r="CH29" i="30" s="1"/>
  <c r="BZ26" i="30"/>
  <c r="BZ30" i="30" s="1"/>
  <c r="BR26" i="30"/>
  <c r="BR27" i="30" s="1"/>
  <c r="BR28" i="30" s="1"/>
  <c r="BR31" i="30" s="1"/>
  <c r="BJ26" i="30"/>
  <c r="BJ30" i="30" s="1"/>
  <c r="BB26" i="30"/>
  <c r="BB30" i="30" s="1"/>
  <c r="AT26" i="30"/>
  <c r="AT27" i="30" s="1"/>
  <c r="AT28" i="30" s="1"/>
  <c r="AT31" i="30" s="1"/>
  <c r="AL26" i="30"/>
  <c r="AL30" i="30" s="1"/>
  <c r="AD26" i="30"/>
  <c r="AD27" i="30" s="1"/>
  <c r="AD28" i="30" s="1"/>
  <c r="AD31" i="30" s="1"/>
  <c r="V26" i="30"/>
  <c r="V29" i="30" s="1"/>
  <c r="N26" i="30"/>
  <c r="N30" i="30" s="1"/>
  <c r="F26" i="30"/>
  <c r="F29" i="30" s="1"/>
  <c r="CP15" i="30"/>
  <c r="CP19" i="30" s="1"/>
  <c r="CH15" i="30"/>
  <c r="CH19" i="30" s="1"/>
  <c r="BZ15" i="30"/>
  <c r="BZ19" i="30" s="1"/>
  <c r="BR15" i="30"/>
  <c r="BR19" i="30" s="1"/>
  <c r="BJ15" i="30"/>
  <c r="BJ19" i="30" s="1"/>
  <c r="BB15" i="30"/>
  <c r="BB18" i="30" s="1"/>
  <c r="AT15" i="30"/>
  <c r="AT16" i="30" s="1"/>
  <c r="AT17" i="30" s="1"/>
  <c r="AT20" i="30" s="1"/>
  <c r="AL15" i="30"/>
  <c r="AL19" i="30" s="1"/>
  <c r="AD15" i="30"/>
  <c r="AD16" i="30" s="1"/>
  <c r="AD17" i="30" s="1"/>
  <c r="AD20" i="30" s="1"/>
  <c r="V15" i="30"/>
  <c r="V18" i="30" s="1"/>
  <c r="N15" i="30"/>
  <c r="N19" i="30" s="1"/>
  <c r="F15" i="30"/>
  <c r="F16" i="30" s="1"/>
  <c r="F17" i="30" s="1"/>
  <c r="F20" i="30" s="1"/>
  <c r="CW37" i="30"/>
  <c r="CW38" i="30" s="1"/>
  <c r="CW39" i="30" s="1"/>
  <c r="CW42" i="30" s="1"/>
  <c r="CO37" i="30"/>
  <c r="CO38" i="30" s="1"/>
  <c r="CO39" i="30" s="1"/>
  <c r="CO42" i="30" s="1"/>
  <c r="CG37" i="30"/>
  <c r="CG38" i="30" s="1"/>
  <c r="CG39" i="30" s="1"/>
  <c r="CG42" i="30" s="1"/>
  <c r="BY37" i="30"/>
  <c r="BY38" i="30" s="1"/>
  <c r="BY39" i="30" s="1"/>
  <c r="BY42" i="30" s="1"/>
  <c r="BQ37" i="30"/>
  <c r="BQ38" i="30" s="1"/>
  <c r="BQ39" i="30" s="1"/>
  <c r="BQ42" i="30" s="1"/>
  <c r="BI37" i="30"/>
  <c r="BI40" i="30" s="1"/>
  <c r="BA37" i="30"/>
  <c r="BA38" i="30" s="1"/>
  <c r="BA39" i="30" s="1"/>
  <c r="BA42" i="30" s="1"/>
  <c r="AS37" i="30"/>
  <c r="AS38" i="30" s="1"/>
  <c r="AS39" i="30" s="1"/>
  <c r="AS42" i="30" s="1"/>
  <c r="AK37" i="30"/>
  <c r="AK38" i="30" s="1"/>
  <c r="AK39" i="30" s="1"/>
  <c r="AK42" i="30" s="1"/>
  <c r="AC37" i="30"/>
  <c r="AC38" i="30" s="1"/>
  <c r="AC39" i="30" s="1"/>
  <c r="AC42" i="30" s="1"/>
  <c r="U37" i="30"/>
  <c r="U38" i="30" s="1"/>
  <c r="U39" i="30" s="1"/>
  <c r="U42" i="30" s="1"/>
  <c r="M37" i="30"/>
  <c r="M38" i="30" s="1"/>
  <c r="M39" i="30" s="1"/>
  <c r="M42" i="30" s="1"/>
  <c r="E37" i="30"/>
  <c r="E41" i="30" s="1"/>
  <c r="CW26" i="30"/>
  <c r="CW30" i="30" s="1"/>
  <c r="CO26" i="30"/>
  <c r="CO30" i="30" s="1"/>
  <c r="CG26" i="30"/>
  <c r="CG27" i="30" s="1"/>
  <c r="CG28" i="30" s="1"/>
  <c r="CG31" i="30" s="1"/>
  <c r="BY26" i="30"/>
  <c r="BY30" i="30" s="1"/>
  <c r="BQ26" i="30"/>
  <c r="BQ30" i="30" s="1"/>
  <c r="BI26" i="30"/>
  <c r="BI30" i="30" s="1"/>
  <c r="BA26" i="30"/>
  <c r="BA27" i="30" s="1"/>
  <c r="BA28" i="30" s="1"/>
  <c r="BA31" i="30" s="1"/>
  <c r="AS26" i="30"/>
  <c r="AS29" i="30" s="1"/>
  <c r="AK26" i="30"/>
  <c r="AK30" i="30" s="1"/>
  <c r="AC26" i="30"/>
  <c r="AC27" i="30" s="1"/>
  <c r="AC28" i="30" s="1"/>
  <c r="AC31" i="30" s="1"/>
  <c r="U26" i="30"/>
  <c r="U30" i="30" s="1"/>
  <c r="M26" i="30"/>
  <c r="M30" i="30" s="1"/>
  <c r="E26" i="30"/>
  <c r="E29" i="30" s="1"/>
  <c r="CW15" i="30"/>
  <c r="CW18" i="30" s="1"/>
  <c r="CO15" i="30"/>
  <c r="CO16" i="30" s="1"/>
  <c r="CO17" i="30" s="1"/>
  <c r="CO20" i="30" s="1"/>
  <c r="CG15" i="30"/>
  <c r="CG18" i="30" s="1"/>
  <c r="BY15" i="30"/>
  <c r="BY16" i="30" s="1"/>
  <c r="BY17" i="30" s="1"/>
  <c r="BY20" i="30" s="1"/>
  <c r="BQ15" i="30"/>
  <c r="BQ18" i="30" s="1"/>
  <c r="BI15" i="30"/>
  <c r="BI19" i="30" s="1"/>
  <c r="BA15" i="30"/>
  <c r="BA19" i="30" s="1"/>
  <c r="AS15" i="30"/>
  <c r="AS19" i="30" s="1"/>
  <c r="AK15" i="30"/>
  <c r="AK19" i="30" s="1"/>
  <c r="AC15" i="30"/>
  <c r="AC18" i="30" s="1"/>
  <c r="U15" i="30"/>
  <c r="U18" i="30" s="1"/>
  <c r="M15" i="30"/>
  <c r="M18" i="30" s="1"/>
  <c r="E15" i="30"/>
  <c r="E18" i="30" s="1"/>
  <c r="CV37" i="30"/>
  <c r="CV41" i="30" s="1"/>
  <c r="CN37" i="30"/>
  <c r="CN41" i="30" s="1"/>
  <c r="CF37" i="30"/>
  <c r="CF40" i="30" s="1"/>
  <c r="BX37" i="30"/>
  <c r="BX38" i="30" s="1"/>
  <c r="BX39" i="30" s="1"/>
  <c r="BX42" i="30" s="1"/>
  <c r="BP37" i="30"/>
  <c r="BP38" i="30" s="1"/>
  <c r="BP39" i="30" s="1"/>
  <c r="BP42" i="30" s="1"/>
  <c r="BH37" i="30"/>
  <c r="BH38" i="30" s="1"/>
  <c r="BH39" i="30" s="1"/>
  <c r="BH42" i="30" s="1"/>
  <c r="AZ37" i="30"/>
  <c r="AZ40" i="30" s="1"/>
  <c r="AR37" i="30"/>
  <c r="AR41" i="30" s="1"/>
  <c r="AJ37" i="30"/>
  <c r="AJ41" i="30" s="1"/>
  <c r="AB37" i="30"/>
  <c r="AB40" i="30" s="1"/>
  <c r="T37" i="30"/>
  <c r="T41" i="30" s="1"/>
  <c r="L37" i="30"/>
  <c r="L40" i="30" s="1"/>
  <c r="D37" i="30"/>
  <c r="D40" i="30" s="1"/>
  <c r="CV26" i="30"/>
  <c r="CV29" i="30" s="1"/>
  <c r="CN26" i="30"/>
  <c r="CN29" i="30" s="1"/>
  <c r="CF26" i="30"/>
  <c r="CF30" i="30" s="1"/>
  <c r="BX26" i="30"/>
  <c r="BX29" i="30" s="1"/>
  <c r="BP26" i="30"/>
  <c r="BP29" i="30" s="1"/>
  <c r="BH26" i="30"/>
  <c r="BH30" i="30" s="1"/>
  <c r="AZ26" i="30"/>
  <c r="AZ30" i="30" s="1"/>
  <c r="AR26" i="30"/>
  <c r="AR30" i="30" s="1"/>
  <c r="AJ26" i="30"/>
  <c r="AJ30" i="30" s="1"/>
  <c r="AB26" i="30"/>
  <c r="AB29" i="30" s="1"/>
  <c r="T26" i="30"/>
  <c r="T29" i="30" s="1"/>
  <c r="L26" i="30"/>
  <c r="L30" i="30" s="1"/>
  <c r="D26" i="30"/>
  <c r="D29" i="30" s="1"/>
  <c r="CV15" i="30"/>
  <c r="CV19" i="30" s="1"/>
  <c r="CN15" i="30"/>
  <c r="CN19" i="30" s="1"/>
  <c r="CF15" i="30"/>
  <c r="CF18" i="30" s="1"/>
  <c r="BX15" i="30"/>
  <c r="BX19" i="30" s="1"/>
  <c r="BP15" i="30"/>
  <c r="BP19" i="30" s="1"/>
  <c r="BH15" i="30"/>
  <c r="BH19" i="30" s="1"/>
  <c r="AZ15" i="30"/>
  <c r="AZ18" i="30" s="1"/>
  <c r="AR15" i="30"/>
  <c r="AR18" i="30" s="1"/>
  <c r="AJ15" i="30"/>
  <c r="AJ19" i="30" s="1"/>
  <c r="AB15" i="30"/>
  <c r="AB18" i="30" s="1"/>
  <c r="T15" i="30"/>
  <c r="T16" i="30" s="1"/>
  <c r="T17" i="30" s="1"/>
  <c r="T20" i="30" s="1"/>
  <c r="L15" i="30"/>
  <c r="L18" i="30" s="1"/>
  <c r="D15" i="30"/>
  <c r="D16" i="30" s="1"/>
  <c r="D17" i="30" s="1"/>
  <c r="D20" i="30" s="1"/>
  <c r="CU15" i="30"/>
  <c r="CU16" i="30" s="1"/>
  <c r="CU17" i="30" s="1"/>
  <c r="CU20" i="30" s="1"/>
  <c r="CE15" i="30"/>
  <c r="CE18" i="30" s="1"/>
  <c r="BW15" i="30"/>
  <c r="BW18" i="30" s="1"/>
  <c r="BG15" i="30"/>
  <c r="BG16" i="30" s="1"/>
  <c r="BG17" i="30" s="1"/>
  <c r="BG20" i="30" s="1"/>
  <c r="AQ15" i="30"/>
  <c r="AQ18" i="30" s="1"/>
  <c r="AA15" i="30"/>
  <c r="AA18" i="30" s="1"/>
  <c r="K15" i="30"/>
  <c r="K18" i="30" s="1"/>
  <c r="C15" i="30"/>
  <c r="C19" i="30" s="1"/>
  <c r="CU37" i="30"/>
  <c r="CU40" i="30" s="1"/>
  <c r="CM37" i="30"/>
  <c r="CM41" i="30" s="1"/>
  <c r="CE37" i="30"/>
  <c r="CE41" i="30" s="1"/>
  <c r="BW37" i="30"/>
  <c r="BW40" i="30" s="1"/>
  <c r="BO37" i="30"/>
  <c r="BO40" i="30" s="1"/>
  <c r="BG37" i="30"/>
  <c r="BG40" i="30" s="1"/>
  <c r="AY37" i="30"/>
  <c r="AY40" i="30" s="1"/>
  <c r="AQ37" i="30"/>
  <c r="AQ38" i="30" s="1"/>
  <c r="AQ39" i="30" s="1"/>
  <c r="AQ42" i="30" s="1"/>
  <c r="AI37" i="30"/>
  <c r="AI38" i="30" s="1"/>
  <c r="AI39" i="30" s="1"/>
  <c r="AI42" i="30" s="1"/>
  <c r="AA37" i="30"/>
  <c r="AA40" i="30" s="1"/>
  <c r="S37" i="30"/>
  <c r="S40" i="30" s="1"/>
  <c r="K37" i="30"/>
  <c r="K38" i="30" s="1"/>
  <c r="K39" i="30" s="1"/>
  <c r="K42" i="30" s="1"/>
  <c r="C37" i="30"/>
  <c r="C40" i="30" s="1"/>
  <c r="CU26" i="30"/>
  <c r="CU27" i="30" s="1"/>
  <c r="CU28" i="30" s="1"/>
  <c r="CU31" i="30" s="1"/>
  <c r="CM26" i="30"/>
  <c r="CM29" i="30" s="1"/>
  <c r="CE26" i="30"/>
  <c r="CE29" i="30" s="1"/>
  <c r="BW26" i="30"/>
  <c r="BW29" i="30" s="1"/>
  <c r="BO26" i="30"/>
  <c r="BO29" i="30" s="1"/>
  <c r="BG26" i="30"/>
  <c r="BG30" i="30" s="1"/>
  <c r="AY26" i="30"/>
  <c r="AY30" i="30" s="1"/>
  <c r="AQ26" i="30"/>
  <c r="AQ30" i="30" s="1"/>
  <c r="AI26" i="30"/>
  <c r="AI29" i="30" s="1"/>
  <c r="AA26" i="30"/>
  <c r="AA29" i="30" s="1"/>
  <c r="S26" i="30"/>
  <c r="S29" i="30" s="1"/>
  <c r="K26" i="30"/>
  <c r="K30" i="30" s="1"/>
  <c r="C26" i="30"/>
  <c r="C27" i="30" s="1"/>
  <c r="C28" i="30" s="1"/>
  <c r="C31" i="30" s="1"/>
  <c r="CM15" i="30"/>
  <c r="CM18" i="30" s="1"/>
  <c r="BO15" i="30"/>
  <c r="BO16" i="30" s="1"/>
  <c r="BO17" i="30" s="1"/>
  <c r="BO20" i="30" s="1"/>
  <c r="AY15" i="30"/>
  <c r="AY18" i="30" s="1"/>
  <c r="AI15" i="30"/>
  <c r="AI19" i="30" s="1"/>
  <c r="S15" i="30"/>
  <c r="S18" i="30" s="1"/>
  <c r="CT37" i="30"/>
  <c r="CT38" i="30" s="1"/>
  <c r="CT39" i="30" s="1"/>
  <c r="CT42" i="30" s="1"/>
  <c r="CL37" i="30"/>
  <c r="CL38" i="30" s="1"/>
  <c r="CL39" i="30" s="1"/>
  <c r="CL42" i="30" s="1"/>
  <c r="CD37" i="30"/>
  <c r="CD38" i="30" s="1"/>
  <c r="CD39" i="30" s="1"/>
  <c r="CD42" i="30" s="1"/>
  <c r="BV37" i="30"/>
  <c r="BV38" i="30" s="1"/>
  <c r="BV39" i="30" s="1"/>
  <c r="BV42" i="30" s="1"/>
  <c r="BN37" i="30"/>
  <c r="BN38" i="30" s="1"/>
  <c r="BN39" i="30" s="1"/>
  <c r="BN42" i="30" s="1"/>
  <c r="BF37" i="30"/>
  <c r="BF41" i="30" s="1"/>
  <c r="AX37" i="30"/>
  <c r="AX40" i="30" s="1"/>
  <c r="AP37" i="30"/>
  <c r="AP40" i="30" s="1"/>
  <c r="AH37" i="30"/>
  <c r="AH38" i="30" s="1"/>
  <c r="AH39" i="30" s="1"/>
  <c r="AH42" i="30" s="1"/>
  <c r="Z37" i="30"/>
  <c r="Z38" i="30" s="1"/>
  <c r="Z39" i="30" s="1"/>
  <c r="Z42" i="30" s="1"/>
  <c r="R37" i="30"/>
  <c r="R40" i="30" s="1"/>
  <c r="J37" i="30"/>
  <c r="J38" i="30" s="1"/>
  <c r="J39" i="30" s="1"/>
  <c r="J42" i="30" s="1"/>
  <c r="CT26" i="30"/>
  <c r="CT30" i="30" s="1"/>
  <c r="CL26" i="30"/>
  <c r="CL29" i="30" s="1"/>
  <c r="CD26" i="30"/>
  <c r="CD30" i="30" s="1"/>
  <c r="BV26" i="30"/>
  <c r="BV29" i="30" s="1"/>
  <c r="BN26" i="30"/>
  <c r="BN27" i="30" s="1"/>
  <c r="BN28" i="30" s="1"/>
  <c r="BN31" i="30" s="1"/>
  <c r="BF26" i="30"/>
  <c r="BF29" i="30" s="1"/>
  <c r="AX26" i="30"/>
  <c r="AX27" i="30" s="1"/>
  <c r="AX28" i="30" s="1"/>
  <c r="AX31" i="30" s="1"/>
  <c r="AP26" i="30"/>
  <c r="AP27" i="30" s="1"/>
  <c r="AP28" i="30" s="1"/>
  <c r="AP31" i="30" s="1"/>
  <c r="AH26" i="30"/>
  <c r="AH30" i="30" s="1"/>
  <c r="Z26" i="30"/>
  <c r="Z27" i="30" s="1"/>
  <c r="Z28" i="30" s="1"/>
  <c r="Z31" i="30" s="1"/>
  <c r="R26" i="30"/>
  <c r="R29" i="30" s="1"/>
  <c r="J26" i="30"/>
  <c r="J29" i="30" s="1"/>
  <c r="CT15" i="30"/>
  <c r="CT19" i="30" s="1"/>
  <c r="CL15" i="30"/>
  <c r="CL18" i="30" s="1"/>
  <c r="CD15" i="30"/>
  <c r="CD18" i="30" s="1"/>
  <c r="BV15" i="30"/>
  <c r="BV18" i="30" s="1"/>
  <c r="BN15" i="30"/>
  <c r="BN18" i="30" s="1"/>
  <c r="BF15" i="30"/>
  <c r="BF16" i="30" s="1"/>
  <c r="BF17" i="30" s="1"/>
  <c r="BF20" i="30" s="1"/>
  <c r="AX15" i="30"/>
  <c r="AX19" i="30" s="1"/>
  <c r="AP15" i="30"/>
  <c r="AP19" i="30" s="1"/>
  <c r="AH15" i="30"/>
  <c r="AH18" i="30" s="1"/>
  <c r="Z15" i="30"/>
  <c r="Z18" i="30" s="1"/>
  <c r="R15" i="30"/>
  <c r="R19" i="30" s="1"/>
  <c r="J15" i="30"/>
  <c r="J16" i="30" s="1"/>
  <c r="J17" i="30" s="1"/>
  <c r="J20" i="30" s="1"/>
  <c r="BS15" i="30"/>
  <c r="BS18" i="30" s="1"/>
  <c r="AU15" i="30"/>
  <c r="AU19" i="30" s="1"/>
  <c r="O15" i="30"/>
  <c r="O19" i="30" s="1"/>
  <c r="CS37" i="30"/>
  <c r="CS38" i="30" s="1"/>
  <c r="CS39" i="30" s="1"/>
  <c r="CS42" i="30" s="1"/>
  <c r="CK37" i="30"/>
  <c r="CK38" i="30" s="1"/>
  <c r="CK39" i="30" s="1"/>
  <c r="CK42" i="30" s="1"/>
  <c r="CC37" i="30"/>
  <c r="CC41" i="30" s="1"/>
  <c r="BU37" i="30"/>
  <c r="BU41" i="30" s="1"/>
  <c r="BM37" i="30"/>
  <c r="BM40" i="30" s="1"/>
  <c r="BE37" i="30"/>
  <c r="BE38" i="30" s="1"/>
  <c r="BE39" i="30" s="1"/>
  <c r="BE42" i="30" s="1"/>
  <c r="AW37" i="30"/>
  <c r="AW41" i="30" s="1"/>
  <c r="AO37" i="30"/>
  <c r="AO41" i="30" s="1"/>
  <c r="AG37" i="30"/>
  <c r="AG40" i="30" s="1"/>
  <c r="Y37" i="30"/>
  <c r="Y38" i="30" s="1"/>
  <c r="Y39" i="30" s="1"/>
  <c r="Y42" i="30" s="1"/>
  <c r="Q37" i="30"/>
  <c r="Q38" i="30" s="1"/>
  <c r="Q39" i="30" s="1"/>
  <c r="Q42" i="30" s="1"/>
  <c r="I37" i="30"/>
  <c r="I41" i="30" s="1"/>
  <c r="CS26" i="30"/>
  <c r="CS27" i="30" s="1"/>
  <c r="CS28" i="30" s="1"/>
  <c r="CS31" i="30" s="1"/>
  <c r="CK26" i="30"/>
  <c r="CK30" i="30" s="1"/>
  <c r="CC26" i="30"/>
  <c r="CC29" i="30" s="1"/>
  <c r="BU26" i="30"/>
  <c r="BU30" i="30" s="1"/>
  <c r="BM26" i="30"/>
  <c r="BM29" i="30" s="1"/>
  <c r="BE26" i="30"/>
  <c r="BE30" i="30" s="1"/>
  <c r="AW26" i="30"/>
  <c r="AW30" i="30" s="1"/>
  <c r="AO26" i="30"/>
  <c r="AO29" i="30" s="1"/>
  <c r="AG26" i="30"/>
  <c r="AG30" i="30" s="1"/>
  <c r="Y26" i="30"/>
  <c r="Y27" i="30" s="1"/>
  <c r="Y28" i="30" s="1"/>
  <c r="Y31" i="30" s="1"/>
  <c r="Q26" i="30"/>
  <c r="Q30" i="30" s="1"/>
  <c r="I26" i="30"/>
  <c r="I29" i="30" s="1"/>
  <c r="CS15" i="30"/>
  <c r="CS16" i="30" s="1"/>
  <c r="CS17" i="30" s="1"/>
  <c r="CS20" i="30" s="1"/>
  <c r="CK15" i="30"/>
  <c r="CK16" i="30" s="1"/>
  <c r="CK17" i="30" s="1"/>
  <c r="CK20" i="30" s="1"/>
  <c r="CC15" i="30"/>
  <c r="CC16" i="30" s="1"/>
  <c r="CC17" i="30" s="1"/>
  <c r="CC20" i="30" s="1"/>
  <c r="BU15" i="30"/>
  <c r="BU19" i="30" s="1"/>
  <c r="BM15" i="30"/>
  <c r="BM16" i="30" s="1"/>
  <c r="BM17" i="30" s="1"/>
  <c r="BM20" i="30" s="1"/>
  <c r="BE15" i="30"/>
  <c r="BE16" i="30" s="1"/>
  <c r="BE17" i="30" s="1"/>
  <c r="BE20" i="30" s="1"/>
  <c r="AW15" i="30"/>
  <c r="AW16" i="30" s="1"/>
  <c r="AW17" i="30" s="1"/>
  <c r="AW20" i="30" s="1"/>
  <c r="AO15" i="30"/>
  <c r="AO16" i="30" s="1"/>
  <c r="AO17" i="30" s="1"/>
  <c r="AO20" i="30" s="1"/>
  <c r="AG15" i="30"/>
  <c r="AG16" i="30" s="1"/>
  <c r="AG17" i="30" s="1"/>
  <c r="AG20" i="30" s="1"/>
  <c r="Y15" i="30"/>
  <c r="Y16" i="30" s="1"/>
  <c r="Y17" i="30" s="1"/>
  <c r="Y20" i="30" s="1"/>
  <c r="Q15" i="30"/>
  <c r="Q16" i="30" s="1"/>
  <c r="Q17" i="30" s="1"/>
  <c r="Q20" i="30" s="1"/>
  <c r="I15" i="30"/>
  <c r="I16" i="30" s="1"/>
  <c r="I17" i="30" s="1"/>
  <c r="I20" i="30" s="1"/>
  <c r="CI15" i="30"/>
  <c r="CI19" i="30" s="1"/>
  <c r="BC15" i="30"/>
  <c r="BC18" i="30" s="1"/>
  <c r="W15" i="30"/>
  <c r="W19" i="30" s="1"/>
  <c r="B15" i="30"/>
  <c r="B16" i="30" s="1"/>
  <c r="B17" i="30" s="1"/>
  <c r="B20" i="30" s="1"/>
  <c r="AD19" i="30"/>
  <c r="AF16" i="30"/>
  <c r="AF17" i="30" s="1"/>
  <c r="AF20" i="30" s="1"/>
  <c r="G30" i="30"/>
  <c r="CJ29" i="30"/>
  <c r="AC40" i="30"/>
  <c r="V41" i="30"/>
  <c r="CU4" i="30"/>
  <c r="CM4" i="30"/>
  <c r="CM8" i="30" s="1"/>
  <c r="CE4" i="30"/>
  <c r="BW4" i="30"/>
  <c r="BO4" i="30"/>
  <c r="BG4" i="30"/>
  <c r="BG8" i="30" s="1"/>
  <c r="AY4" i="30"/>
  <c r="AY7" i="30" s="1"/>
  <c r="CT4" i="30"/>
  <c r="CL4" i="30"/>
  <c r="CD4" i="30"/>
  <c r="BV4" i="30"/>
  <c r="BV8" i="30" s="1"/>
  <c r="CQ4" i="30"/>
  <c r="CQ7" i="30" s="1"/>
  <c r="CI4" i="30"/>
  <c r="CA4" i="30"/>
  <c r="BS4" i="30"/>
  <c r="BK4" i="30"/>
  <c r="BK7" i="30" s="1"/>
  <c r="BC4" i="30"/>
  <c r="CP4" i="30"/>
  <c r="CP5" i="30" s="1"/>
  <c r="CP6" i="30" s="1"/>
  <c r="CP9" i="30" s="1"/>
  <c r="CC4" i="30"/>
  <c r="BQ4" i="30"/>
  <c r="BF4" i="30"/>
  <c r="BF5" i="30" s="1"/>
  <c r="BF6" i="30" s="1"/>
  <c r="BF9" i="30" s="1"/>
  <c r="AV4" i="30"/>
  <c r="AV7" i="30" s="1"/>
  <c r="AN4" i="30"/>
  <c r="AN7" i="30" s="1"/>
  <c r="AF4" i="30"/>
  <c r="AF8" i="30" s="1"/>
  <c r="X4" i="30"/>
  <c r="P4" i="30"/>
  <c r="H4" i="30"/>
  <c r="CO4" i="30"/>
  <c r="CO8" i="30" s="1"/>
  <c r="CB4" i="30"/>
  <c r="CB5" i="30" s="1"/>
  <c r="CB6" i="30" s="1"/>
  <c r="CB9" i="30" s="1"/>
  <c r="BP4" i="30"/>
  <c r="BP8" i="30" s="1"/>
  <c r="BE4" i="30"/>
  <c r="BE7" i="30" s="1"/>
  <c r="AU4" i="30"/>
  <c r="AU5" i="30" s="1"/>
  <c r="AU6" i="30" s="1"/>
  <c r="AU9" i="30" s="1"/>
  <c r="AM4" i="30"/>
  <c r="AM7" i="30" s="1"/>
  <c r="AE4" i="30"/>
  <c r="W4" i="30"/>
  <c r="W8" i="30" s="1"/>
  <c r="O4" i="30"/>
  <c r="G4" i="30"/>
  <c r="CG4" i="30"/>
  <c r="CG7" i="30" s="1"/>
  <c r="AP4" i="30"/>
  <c r="AP8" i="30" s="1"/>
  <c r="B4" i="30"/>
  <c r="CN4" i="30"/>
  <c r="CN8" i="30" s="1"/>
  <c r="BZ4" i="30"/>
  <c r="BZ7" i="30" s="1"/>
  <c r="BN4" i="30"/>
  <c r="BD4" i="30"/>
  <c r="AT4" i="30"/>
  <c r="AL4" i="30"/>
  <c r="AL5" i="30" s="1"/>
  <c r="AL6" i="30" s="1"/>
  <c r="AL9" i="30" s="1"/>
  <c r="AD4" i="30"/>
  <c r="AD7" i="30" s="1"/>
  <c r="V4" i="30"/>
  <c r="V5" i="30" s="1"/>
  <c r="V6" i="30" s="1"/>
  <c r="V9" i="30" s="1"/>
  <c r="N4" i="30"/>
  <c r="N7" i="30" s="1"/>
  <c r="F4" i="30"/>
  <c r="CS4" i="30"/>
  <c r="AH4" i="30"/>
  <c r="J4" i="30"/>
  <c r="J8" i="30" s="1"/>
  <c r="CK4" i="30"/>
  <c r="BY4" i="30"/>
  <c r="BM4" i="30"/>
  <c r="BM7" i="30" s="1"/>
  <c r="BB4" i="30"/>
  <c r="AS4" i="30"/>
  <c r="AK4" i="30"/>
  <c r="AK7" i="30" s="1"/>
  <c r="AC4" i="30"/>
  <c r="AC8" i="30" s="1"/>
  <c r="U4" i="30"/>
  <c r="U8" i="30" s="1"/>
  <c r="M4" i="30"/>
  <c r="E4" i="30"/>
  <c r="E7" i="30" s="1"/>
  <c r="BI4" i="30"/>
  <c r="CW4" i="30"/>
  <c r="CW8" i="30" s="1"/>
  <c r="CJ4" i="30"/>
  <c r="CJ8" i="30" s="1"/>
  <c r="BX4" i="30"/>
  <c r="BX8" i="30" s="1"/>
  <c r="BL4" i="30"/>
  <c r="BL8" i="30" s="1"/>
  <c r="BA4" i="30"/>
  <c r="AR4" i="30"/>
  <c r="AJ4" i="30"/>
  <c r="AB4" i="30"/>
  <c r="T4" i="30"/>
  <c r="T5" i="30" s="1"/>
  <c r="T6" i="30" s="1"/>
  <c r="T9" i="30" s="1"/>
  <c r="L4" i="30"/>
  <c r="L7" i="30" s="1"/>
  <c r="D4" i="30"/>
  <c r="D8" i="30" s="1"/>
  <c r="AX4" i="30"/>
  <c r="AX8" i="30" s="1"/>
  <c r="Z4" i="30"/>
  <c r="CV4" i="30"/>
  <c r="CV5" i="30" s="1"/>
  <c r="CV6" i="30" s="1"/>
  <c r="CV9" i="30" s="1"/>
  <c r="CH4" i="30"/>
  <c r="BU4" i="30"/>
  <c r="BU8" i="30" s="1"/>
  <c r="BJ4" i="30"/>
  <c r="AZ4" i="30"/>
  <c r="AQ4" i="30"/>
  <c r="AQ7" i="30" s="1"/>
  <c r="AI4" i="30"/>
  <c r="AI5" i="30" s="1"/>
  <c r="AI6" i="30" s="1"/>
  <c r="AI9" i="30" s="1"/>
  <c r="AA4" i="30"/>
  <c r="S4" i="30"/>
  <c r="K4" i="30"/>
  <c r="C4" i="30"/>
  <c r="CR4" i="30"/>
  <c r="CR5" i="30" s="1"/>
  <c r="CR6" i="30" s="1"/>
  <c r="CR9" i="30" s="1"/>
  <c r="CF4" i="30"/>
  <c r="BR4" i="30"/>
  <c r="BR5" i="30" s="1"/>
  <c r="BR6" i="30" s="1"/>
  <c r="BR9" i="30" s="1"/>
  <c r="BH4" i="30"/>
  <c r="BH7" i="30" s="1"/>
  <c r="AW4" i="30"/>
  <c r="AO4" i="30"/>
  <c r="AG4" i="30"/>
  <c r="AG7" i="30" s="1"/>
  <c r="Y4" i="30"/>
  <c r="Q4" i="30"/>
  <c r="I4" i="30"/>
  <c r="I8" i="30" s="1"/>
  <c r="BT4" i="30"/>
  <c r="R4" i="30"/>
  <c r="R5" i="30" s="1"/>
  <c r="R6" i="30" s="1"/>
  <c r="R9" i="30" s="1"/>
  <c r="E16" i="30" l="1"/>
  <c r="BB16" i="30"/>
  <c r="BB17" i="30" s="1"/>
  <c r="BB20" i="30" s="1"/>
  <c r="BT16" i="30"/>
  <c r="BT17" i="30" s="1"/>
  <c r="BT20" i="30" s="1"/>
  <c r="CJ27" i="30"/>
  <c r="CJ28" i="30" s="1"/>
  <c r="CJ31" i="30" s="1"/>
  <c r="AB19" i="30"/>
  <c r="CW19" i="30"/>
  <c r="T18" i="30"/>
  <c r="H19" i="30"/>
  <c r="BP40" i="30"/>
  <c r="BA29" i="30"/>
  <c r="H16" i="30"/>
  <c r="H17" i="30" s="1"/>
  <c r="H20" i="30" s="1"/>
  <c r="M41" i="30"/>
  <c r="CF16" i="30"/>
  <c r="CF17" i="30" s="1"/>
  <c r="CF20" i="30" s="1"/>
  <c r="CO18" i="30"/>
  <c r="B40" i="30"/>
  <c r="BL38" i="30"/>
  <c r="BL39" i="30" s="1"/>
  <c r="BL42" i="30" s="1"/>
  <c r="BT18" i="30"/>
  <c r="AM18" i="30"/>
  <c r="AN27" i="30"/>
  <c r="AN28" i="30" s="1"/>
  <c r="AN31" i="30" s="1"/>
  <c r="BL40" i="30"/>
  <c r="AM16" i="30"/>
  <c r="AM17" i="30" s="1"/>
  <c r="AM20" i="30" s="1"/>
  <c r="AN29" i="30"/>
  <c r="AF30" i="30"/>
  <c r="V19" i="30"/>
  <c r="AJ29" i="30"/>
  <c r="AR29" i="30"/>
  <c r="J30" i="30"/>
  <c r="AF29" i="30"/>
  <c r="BJ29" i="30"/>
  <c r="AJ27" i="30"/>
  <c r="AJ28" i="30" s="1"/>
  <c r="AJ31" i="30" s="1"/>
  <c r="B38" i="30"/>
  <c r="B39" i="30" s="1"/>
  <c r="B42" i="30" s="1"/>
  <c r="C16" i="30"/>
  <c r="C17" i="30" s="1"/>
  <c r="C20" i="30" s="1"/>
  <c r="BD16" i="30"/>
  <c r="BD17" i="30" s="1"/>
  <c r="BD20" i="30" s="1"/>
  <c r="C18" i="30"/>
  <c r="BD19" i="30"/>
  <c r="V16" i="30"/>
  <c r="V17" i="30" s="1"/>
  <c r="V20" i="30" s="1"/>
  <c r="BH41" i="30"/>
  <c r="X27" i="30"/>
  <c r="X28" i="30" s="1"/>
  <c r="X31" i="30" s="1"/>
  <c r="BB27" i="30"/>
  <c r="BB28" i="30" s="1"/>
  <c r="BB31" i="30" s="1"/>
  <c r="BJ27" i="30"/>
  <c r="BJ28" i="30" s="1"/>
  <c r="BJ31" i="30" s="1"/>
  <c r="J27" i="30"/>
  <c r="J28" i="30" s="1"/>
  <c r="J31" i="30" s="1"/>
  <c r="CR30" i="30"/>
  <c r="X29" i="30"/>
  <c r="CV27" i="30"/>
  <c r="CV28" i="30" s="1"/>
  <c r="CV31" i="30" s="1"/>
  <c r="CR29" i="30"/>
  <c r="CV30" i="30"/>
  <c r="BB29" i="30"/>
  <c r="CH40" i="30"/>
  <c r="BH40" i="30"/>
  <c r="G27" i="30"/>
  <c r="G28" i="30" s="1"/>
  <c r="G31" i="30" s="1"/>
  <c r="AZ27" i="30"/>
  <c r="AZ28" i="30" s="1"/>
  <c r="AZ31" i="30" s="1"/>
  <c r="BX40" i="30"/>
  <c r="CG40" i="30"/>
  <c r="BI29" i="30"/>
  <c r="CT18" i="30"/>
  <c r="BX16" i="30"/>
  <c r="BX17" i="30" s="1"/>
  <c r="BX20" i="30" s="1"/>
  <c r="BL16" i="30"/>
  <c r="BL17" i="30" s="1"/>
  <c r="BL20" i="30" s="1"/>
  <c r="K19" i="30"/>
  <c r="CF19" i="30"/>
  <c r="BL18" i="30"/>
  <c r="K16" i="30"/>
  <c r="K17" i="30" s="1"/>
  <c r="K20" i="30" s="1"/>
  <c r="AD18" i="30"/>
  <c r="L19" i="30"/>
  <c r="BX18" i="30"/>
  <c r="CQ18" i="30"/>
  <c r="CQ16" i="30"/>
  <c r="CQ17" i="30" s="1"/>
  <c r="CQ20" i="30" s="1"/>
  <c r="L16" i="30"/>
  <c r="L17" i="30" s="1"/>
  <c r="L20" i="30" s="1"/>
  <c r="AZ29" i="30"/>
  <c r="BG29" i="30"/>
  <c r="BI27" i="30"/>
  <c r="BI28" i="30" s="1"/>
  <c r="BI31" i="30" s="1"/>
  <c r="BP41" i="30"/>
  <c r="D41" i="30"/>
  <c r="BY40" i="30"/>
  <c r="D38" i="30"/>
  <c r="D39" i="30" s="1"/>
  <c r="D42" i="30" s="1"/>
  <c r="BY41" i="30"/>
  <c r="BF40" i="30"/>
  <c r="M40" i="30"/>
  <c r="CH41" i="30"/>
  <c r="CQ38" i="30"/>
  <c r="CQ39" i="30" s="1"/>
  <c r="CQ42" i="30" s="1"/>
  <c r="V40" i="30"/>
  <c r="BD38" i="30"/>
  <c r="BD39" i="30" s="1"/>
  <c r="BD42" i="30" s="1"/>
  <c r="BD40" i="30"/>
  <c r="CE38" i="30"/>
  <c r="CE39" i="30" s="1"/>
  <c r="CE42" i="30" s="1"/>
  <c r="BF19" i="30"/>
  <c r="BM38" i="30"/>
  <c r="BM39" i="30" s="1"/>
  <c r="BM42" i="30" s="1"/>
  <c r="R30" i="30"/>
  <c r="AR27" i="30"/>
  <c r="AR28" i="30" s="1"/>
  <c r="AR31" i="30" s="1"/>
  <c r="T19" i="30"/>
  <c r="AC16" i="30"/>
  <c r="AC17" i="30" s="1"/>
  <c r="AC20" i="30" s="1"/>
  <c r="CA30" i="30"/>
  <c r="R27" i="30"/>
  <c r="R28" i="30" s="1"/>
  <c r="R31" i="30" s="1"/>
  <c r="O27" i="30"/>
  <c r="O28" i="30" s="1"/>
  <c r="O31" i="30" s="1"/>
  <c r="AX41" i="30"/>
  <c r="E30" i="30"/>
  <c r="AO19" i="30"/>
  <c r="T38" i="30"/>
  <c r="T39" i="30" s="1"/>
  <c r="T42" i="30" s="1"/>
  <c r="BK29" i="30"/>
  <c r="CO19" i="30"/>
  <c r="BM41" i="30"/>
  <c r="AW40" i="30"/>
  <c r="BE41" i="30"/>
  <c r="CS29" i="30"/>
  <c r="J19" i="30"/>
  <c r="AT30" i="30"/>
  <c r="P29" i="30"/>
  <c r="CN18" i="30"/>
  <c r="U40" i="30"/>
  <c r="K27" i="30"/>
  <c r="K28" i="30" s="1"/>
  <c r="K31" i="30" s="1"/>
  <c r="BZ41" i="30"/>
  <c r="P27" i="30"/>
  <c r="P28" i="30" s="1"/>
  <c r="P31" i="30" s="1"/>
  <c r="AV38" i="30"/>
  <c r="AV39" i="30" s="1"/>
  <c r="AV42" i="30" s="1"/>
  <c r="AV41" i="30"/>
  <c r="CB29" i="30"/>
  <c r="CB27" i="30"/>
  <c r="CB28" i="30" s="1"/>
  <c r="CB31" i="30" s="1"/>
  <c r="CU38" i="30"/>
  <c r="CU39" i="30" s="1"/>
  <c r="CU42" i="30" s="1"/>
  <c r="AU38" i="30"/>
  <c r="AU39" i="30" s="1"/>
  <c r="AU42" i="30" s="1"/>
  <c r="CU18" i="30"/>
  <c r="AI41" i="30"/>
  <c r="CL30" i="30"/>
  <c r="K29" i="30"/>
  <c r="AU16" i="30"/>
  <c r="AU17" i="30" s="1"/>
  <c r="AU20" i="30" s="1"/>
  <c r="CL16" i="30"/>
  <c r="CL17" i="30" s="1"/>
  <c r="CL20" i="30" s="1"/>
  <c r="BZ38" i="30"/>
  <c r="BZ39" i="30" s="1"/>
  <c r="BZ42" i="30" s="1"/>
  <c r="BF18" i="30"/>
  <c r="AI40" i="30"/>
  <c r="AU18" i="30"/>
  <c r="BX41" i="30"/>
  <c r="CL19" i="30"/>
  <c r="CL27" i="30"/>
  <c r="CL28" i="30" s="1"/>
  <c r="CL31" i="30" s="1"/>
  <c r="CG41" i="30"/>
  <c r="CW16" i="30"/>
  <c r="CW17" i="30" s="1"/>
  <c r="CD27" i="30"/>
  <c r="CD28" i="30" s="1"/>
  <c r="CD31" i="30" s="1"/>
  <c r="CN16" i="30"/>
  <c r="CN17" i="30" s="1"/>
  <c r="CN20" i="30" s="1"/>
  <c r="N41" i="30"/>
  <c r="AW38" i="30"/>
  <c r="AW39" i="30" s="1"/>
  <c r="AW42" i="30" s="1"/>
  <c r="BW30" i="30"/>
  <c r="AE18" i="30"/>
  <c r="BW27" i="30"/>
  <c r="BW28" i="30" s="1"/>
  <c r="BW31" i="30" s="1"/>
  <c r="CC19" i="30"/>
  <c r="AU41" i="30"/>
  <c r="L41" i="30"/>
  <c r="BZ18" i="30"/>
  <c r="N40" i="30"/>
  <c r="U41" i="30"/>
  <c r="AK16" i="30"/>
  <c r="AK17" i="30" s="1"/>
  <c r="AK20" i="30" s="1"/>
  <c r="Q18" i="30"/>
  <c r="AE16" i="30"/>
  <c r="AE17" i="30" s="1"/>
  <c r="AE20" i="30" s="1"/>
  <c r="CU41" i="30"/>
  <c r="CC18" i="30"/>
  <c r="L38" i="30"/>
  <c r="L39" i="30" s="1"/>
  <c r="L42" i="30" s="1"/>
  <c r="AB16" i="30"/>
  <c r="AB17" i="30" s="1"/>
  <c r="AB20" i="30" s="1"/>
  <c r="BZ16" i="30"/>
  <c r="BZ17" i="30" s="1"/>
  <c r="BZ20" i="30" s="1"/>
  <c r="BF38" i="30"/>
  <c r="BF39" i="30" s="1"/>
  <c r="BF42" i="30" s="1"/>
  <c r="AT29" i="30"/>
  <c r="AK18" i="30"/>
  <c r="Q19" i="30"/>
  <c r="CU19" i="30"/>
  <c r="AV18" i="30"/>
  <c r="J18" i="30"/>
  <c r="CS30" i="30"/>
  <c r="AM38" i="30"/>
  <c r="AM39" i="30" s="1"/>
  <c r="AM42" i="30" s="1"/>
  <c r="CE40" i="30"/>
  <c r="CQ40" i="30"/>
  <c r="E38" i="30"/>
  <c r="E39" i="30" s="1"/>
  <c r="E42" i="30" s="1"/>
  <c r="CM40" i="30"/>
  <c r="AG29" i="30"/>
  <c r="BS29" i="30"/>
  <c r="S38" i="30"/>
  <c r="S39" i="30" s="1"/>
  <c r="S42" i="30" s="1"/>
  <c r="AE38" i="30"/>
  <c r="AE39" i="30" s="1"/>
  <c r="AE42" i="30" s="1"/>
  <c r="AH41" i="30"/>
  <c r="AF19" i="30"/>
  <c r="AO30" i="30"/>
  <c r="C30" i="30"/>
  <c r="AG27" i="30"/>
  <c r="AG28" i="30" s="1"/>
  <c r="AG31" i="30" s="1"/>
  <c r="BS27" i="30"/>
  <c r="BS28" i="30" s="1"/>
  <c r="BS31" i="30" s="1"/>
  <c r="AP30" i="30"/>
  <c r="S41" i="30"/>
  <c r="BV16" i="30"/>
  <c r="BV17" i="30" s="1"/>
  <c r="BV20" i="30" s="1"/>
  <c r="BM19" i="30"/>
  <c r="AE41" i="30"/>
  <c r="CA41" i="30"/>
  <c r="AP29" i="30"/>
  <c r="BY27" i="30"/>
  <c r="BY28" i="30" s="1"/>
  <c r="BY31" i="30" s="1"/>
  <c r="BV19" i="30"/>
  <c r="BM18" i="30"/>
  <c r="BR40" i="30"/>
  <c r="BT38" i="30"/>
  <c r="BT39" i="30" s="1"/>
  <c r="BT42" i="30" s="1"/>
  <c r="BY29" i="30"/>
  <c r="BG27" i="30"/>
  <c r="BG28" i="30" s="1"/>
  <c r="BG31" i="30" s="1"/>
  <c r="AH19" i="30"/>
  <c r="AC29" i="30"/>
  <c r="AB41" i="30"/>
  <c r="AN40" i="30"/>
  <c r="R38" i="30"/>
  <c r="R39" i="30" s="1"/>
  <c r="R42" i="30" s="1"/>
  <c r="AO27" i="30"/>
  <c r="AO28" i="30" s="1"/>
  <c r="AO31" i="30" s="1"/>
  <c r="O30" i="30"/>
  <c r="AA38" i="30"/>
  <c r="AA39" i="30" s="1"/>
  <c r="AA42" i="30" s="1"/>
  <c r="C29" i="30"/>
  <c r="AM41" i="30"/>
  <c r="CD29" i="30"/>
  <c r="BR41" i="30"/>
  <c r="CD16" i="30"/>
  <c r="CD17" i="30" s="1"/>
  <c r="CD20" i="30" s="1"/>
  <c r="AV19" i="30"/>
  <c r="H30" i="30"/>
  <c r="AS27" i="30"/>
  <c r="AS28" i="30" s="1"/>
  <c r="AS31" i="30" s="1"/>
  <c r="CS40" i="30"/>
  <c r="O38" i="30"/>
  <c r="O39" i="30" s="1"/>
  <c r="O42" i="30" s="1"/>
  <c r="CU30" i="30"/>
  <c r="CV38" i="30"/>
  <c r="CV39" i="30" s="1"/>
  <c r="CV42" i="30" s="1"/>
  <c r="Q40" i="30"/>
  <c r="AR16" i="30"/>
  <c r="AR17" i="30" s="1"/>
  <c r="AR20" i="30" s="1"/>
  <c r="AA41" i="30"/>
  <c r="F40" i="30"/>
  <c r="CD19" i="30"/>
  <c r="W29" i="30"/>
  <c r="BC27" i="30"/>
  <c r="BC28" i="30" s="1"/>
  <c r="BC31" i="30" s="1"/>
  <c r="AX18" i="30"/>
  <c r="I27" i="30"/>
  <c r="I28" i="30" s="1"/>
  <c r="I31" i="30" s="1"/>
  <c r="CA16" i="30"/>
  <c r="CA17" i="30" s="1"/>
  <c r="CA20" i="30" s="1"/>
  <c r="CL40" i="30"/>
  <c r="BX30" i="30"/>
  <c r="CB41" i="30"/>
  <c r="I18" i="30"/>
  <c r="BU18" i="30"/>
  <c r="F41" i="30"/>
  <c r="AN18" i="30"/>
  <c r="W30" i="30"/>
  <c r="BJ40" i="30"/>
  <c r="CN30" i="30"/>
  <c r="CR38" i="30"/>
  <c r="CR39" i="30" s="1"/>
  <c r="CR42" i="30" s="1"/>
  <c r="BI41" i="30"/>
  <c r="BF27" i="30"/>
  <c r="BF28" i="30" s="1"/>
  <c r="BF31" i="30" s="1"/>
  <c r="AI16" i="30"/>
  <c r="AI17" i="30" s="1"/>
  <c r="AI20" i="30" s="1"/>
  <c r="AV30" i="30"/>
  <c r="AQ41" i="30"/>
  <c r="BO30" i="30"/>
  <c r="AN16" i="30"/>
  <c r="AN17" i="30" s="1"/>
  <c r="AN20" i="30" s="1"/>
  <c r="N18" i="30"/>
  <c r="BJ38" i="30"/>
  <c r="BJ39" i="30" s="1"/>
  <c r="BJ42" i="30" s="1"/>
  <c r="D18" i="30"/>
  <c r="AF41" i="30"/>
  <c r="BY19" i="30"/>
  <c r="BM27" i="30"/>
  <c r="BM28" i="30" s="1"/>
  <c r="BM31" i="30" s="1"/>
  <c r="BJ16" i="30"/>
  <c r="BJ17" i="30" s="1"/>
  <c r="BJ20" i="30" s="1"/>
  <c r="CQ30" i="30"/>
  <c r="AA19" i="30"/>
  <c r="CA29" i="30"/>
  <c r="BN41" i="30"/>
  <c r="AO18" i="30"/>
  <c r="BO27" i="30"/>
  <c r="BO28" i="30" s="1"/>
  <c r="BO31" i="30" s="1"/>
  <c r="CK29" i="30"/>
  <c r="AL29" i="30"/>
  <c r="AP16" i="30"/>
  <c r="AP17" i="30" s="1"/>
  <c r="AP20" i="30" s="1"/>
  <c r="AD29" i="30"/>
  <c r="Y19" i="30"/>
  <c r="BL27" i="30"/>
  <c r="BL28" i="30" s="1"/>
  <c r="BL31" i="30" s="1"/>
  <c r="AR38" i="30"/>
  <c r="AR39" i="30" s="1"/>
  <c r="AR42" i="30" s="1"/>
  <c r="AM27" i="30"/>
  <c r="AM28" i="30" s="1"/>
  <c r="AM31" i="30" s="1"/>
  <c r="CP40" i="30"/>
  <c r="N27" i="30"/>
  <c r="N28" i="30" s="1"/>
  <c r="N31" i="30" s="1"/>
  <c r="Z30" i="30"/>
  <c r="CM38" i="30"/>
  <c r="CM39" i="30" s="1"/>
  <c r="CM42" i="30" s="1"/>
  <c r="BV27" i="30"/>
  <c r="BV28" i="30" s="1"/>
  <c r="BV31" i="30" s="1"/>
  <c r="AD30" i="30"/>
  <c r="BA18" i="30"/>
  <c r="BL30" i="30"/>
  <c r="T30" i="30"/>
  <c r="AT38" i="30"/>
  <c r="AT39" i="30" s="1"/>
  <c r="AT42" i="30" s="1"/>
  <c r="AY38" i="30"/>
  <c r="AY39" i="30" s="1"/>
  <c r="AY42" i="30" s="1"/>
  <c r="BR30" i="30"/>
  <c r="H40" i="30"/>
  <c r="AL27" i="30"/>
  <c r="AL28" i="30" s="1"/>
  <c r="AL31" i="30" s="1"/>
  <c r="CC27" i="30"/>
  <c r="CC28" i="30" s="1"/>
  <c r="CC31" i="30" s="1"/>
  <c r="BQ41" i="30"/>
  <c r="AQ29" i="30"/>
  <c r="CA40" i="30"/>
  <c r="AT18" i="30"/>
  <c r="F30" i="30"/>
  <c r="AY19" i="30"/>
  <c r="CG29" i="30"/>
  <c r="AD41" i="30"/>
  <c r="K41" i="30"/>
  <c r="CH27" i="30"/>
  <c r="CH28" i="30" s="1"/>
  <c r="CH31" i="30" s="1"/>
  <c r="CF41" i="30"/>
  <c r="BG19" i="30"/>
  <c r="BN40" i="30"/>
  <c r="AC41" i="30"/>
  <c r="AS16" i="30"/>
  <c r="AS17" i="30" s="1"/>
  <c r="AS20" i="30" s="1"/>
  <c r="BB19" i="30"/>
  <c r="T40" i="30"/>
  <c r="BU16" i="30"/>
  <c r="BU17" i="30" s="1"/>
  <c r="BU20" i="30" s="1"/>
  <c r="CV16" i="30"/>
  <c r="CV17" i="30" s="1"/>
  <c r="CV20" i="30" s="1"/>
  <c r="BN16" i="30"/>
  <c r="BN17" i="30" s="1"/>
  <c r="BN20" i="30" s="1"/>
  <c r="CK27" i="30"/>
  <c r="CK28" i="30" s="1"/>
  <c r="CK31" i="30" s="1"/>
  <c r="BK30" i="30"/>
  <c r="BA30" i="30"/>
  <c r="N16" i="30"/>
  <c r="N17" i="30" s="1"/>
  <c r="N20" i="30" s="1"/>
  <c r="K40" i="30"/>
  <c r="AP18" i="30"/>
  <c r="Z16" i="30"/>
  <c r="Z17" i="30" s="1"/>
  <c r="Z20" i="30" s="1"/>
  <c r="CC30" i="30"/>
  <c r="AN38" i="30"/>
  <c r="AN39" i="30" s="1"/>
  <c r="AN42" i="30" s="1"/>
  <c r="CI38" i="30"/>
  <c r="CI39" i="30" s="1"/>
  <c r="CI42" i="30" s="1"/>
  <c r="BC30" i="30"/>
  <c r="BQ40" i="30"/>
  <c r="AS30" i="30"/>
  <c r="AX16" i="30"/>
  <c r="AX17" i="30" s="1"/>
  <c r="AX20" i="30" s="1"/>
  <c r="AB27" i="30"/>
  <c r="AB28" i="30" s="1"/>
  <c r="AB31" i="30" s="1"/>
  <c r="D19" i="30"/>
  <c r="Y18" i="30"/>
  <c r="BO38" i="30"/>
  <c r="BO39" i="30" s="1"/>
  <c r="BO42" i="30" s="1"/>
  <c r="AQ27" i="30"/>
  <c r="AQ28" i="30" s="1"/>
  <c r="AQ31" i="30" s="1"/>
  <c r="AH40" i="30"/>
  <c r="AG41" i="30"/>
  <c r="I30" i="30"/>
  <c r="O40" i="30"/>
  <c r="CA19" i="30"/>
  <c r="CH30" i="30"/>
  <c r="CW27" i="30"/>
  <c r="CW28" i="30" s="1"/>
  <c r="CW31" i="30" s="1"/>
  <c r="BY18" i="30"/>
  <c r="AR40" i="30"/>
  <c r="BH16" i="30"/>
  <c r="BH17" i="30" s="1"/>
  <c r="BH20" i="30" s="1"/>
  <c r="AT19" i="30"/>
  <c r="BT41" i="30"/>
  <c r="CH16" i="30"/>
  <c r="CH17" i="30" s="1"/>
  <c r="CH20" i="30" s="1"/>
  <c r="CU29" i="30"/>
  <c r="CL41" i="30"/>
  <c r="CK40" i="30"/>
  <c r="BM30" i="30"/>
  <c r="X40" i="30"/>
  <c r="BS38" i="30"/>
  <c r="BS39" i="30" s="1"/>
  <c r="BS42" i="30" s="1"/>
  <c r="AM29" i="30"/>
  <c r="AT40" i="30"/>
  <c r="BA40" i="30"/>
  <c r="AC30" i="30"/>
  <c r="CV40" i="30"/>
  <c r="L27" i="30"/>
  <c r="L28" i="30" s="1"/>
  <c r="L31" i="30" s="1"/>
  <c r="AI18" i="30"/>
  <c r="BJ18" i="30"/>
  <c r="M29" i="30"/>
  <c r="AY41" i="30"/>
  <c r="AY16" i="30"/>
  <c r="AY17" i="30" s="1"/>
  <c r="AY20" i="30" s="1"/>
  <c r="AX29" i="30"/>
  <c r="Q41" i="30"/>
  <c r="CB40" i="30"/>
  <c r="CB16" i="30"/>
  <c r="CB17" i="30" s="1"/>
  <c r="CB20" i="30" s="1"/>
  <c r="CQ29" i="30"/>
  <c r="N29" i="30"/>
  <c r="CP16" i="30"/>
  <c r="CP17" i="30" s="1"/>
  <c r="CP20" i="30" s="1"/>
  <c r="CG30" i="30"/>
  <c r="BG18" i="30"/>
  <c r="BP27" i="30"/>
  <c r="BP28" i="30" s="1"/>
  <c r="BP31" i="30" s="1"/>
  <c r="AR19" i="30"/>
  <c r="I19" i="30"/>
  <c r="CE27" i="30"/>
  <c r="CE28" i="30" s="1"/>
  <c r="CE31" i="30" s="1"/>
  <c r="AA16" i="30"/>
  <c r="AA17" i="30" s="1"/>
  <c r="AA20" i="30" s="1"/>
  <c r="Z29" i="30"/>
  <c r="BC38" i="30"/>
  <c r="BC39" i="30" s="1"/>
  <c r="BC42" i="30" s="1"/>
  <c r="AD40" i="30"/>
  <c r="BH27" i="30"/>
  <c r="BH28" i="30" s="1"/>
  <c r="BH31" i="30" s="1"/>
  <c r="CT27" i="30"/>
  <c r="CT28" i="30" s="1"/>
  <c r="CT31" i="30" s="1"/>
  <c r="AS18" i="30"/>
  <c r="CV18" i="30"/>
  <c r="BN19" i="30"/>
  <c r="Y29" i="30"/>
  <c r="AH16" i="30"/>
  <c r="AH17" i="30" s="1"/>
  <c r="AH20" i="30" s="1"/>
  <c r="AY27" i="30"/>
  <c r="AY28" i="30" s="1"/>
  <c r="AY31" i="30" s="1"/>
  <c r="Z19" i="30"/>
  <c r="Q29" i="30"/>
  <c r="CI40" i="30"/>
  <c r="CI18" i="30"/>
  <c r="CG16" i="30"/>
  <c r="CG17" i="30" s="1"/>
  <c r="CG20" i="30" s="1"/>
  <c r="AB30" i="30"/>
  <c r="AW18" i="30"/>
  <c r="BO41" i="30"/>
  <c r="CE19" i="30"/>
  <c r="AG38" i="30"/>
  <c r="AG39" i="30" s="1"/>
  <c r="AG42" i="30" s="1"/>
  <c r="O18" i="30"/>
  <c r="CW29" i="30"/>
  <c r="M16" i="30"/>
  <c r="M17" i="30" s="1"/>
  <c r="M20" i="30" s="1"/>
  <c r="BH18" i="30"/>
  <c r="AL16" i="30"/>
  <c r="AL17" i="30" s="1"/>
  <c r="AL20" i="30" s="1"/>
  <c r="CH18" i="30"/>
  <c r="AI30" i="30"/>
  <c r="CK41" i="30"/>
  <c r="B27" i="30"/>
  <c r="B28" i="30" s="1"/>
  <c r="B31" i="30" s="1"/>
  <c r="X41" i="30"/>
  <c r="BS41" i="30"/>
  <c r="BS16" i="30"/>
  <c r="BS17" i="30" s="1"/>
  <c r="BS20" i="30" s="1"/>
  <c r="BA41" i="30"/>
  <c r="BQ16" i="30"/>
  <c r="BQ17" i="30" s="1"/>
  <c r="BQ20" i="30" s="1"/>
  <c r="L29" i="30"/>
  <c r="X16" i="30"/>
  <c r="X17" i="30" s="1"/>
  <c r="X20" i="30" s="1"/>
  <c r="M27" i="30"/>
  <c r="M28" i="30" s="1"/>
  <c r="M31" i="30" s="1"/>
  <c r="CM27" i="30"/>
  <c r="CM28" i="30" s="1"/>
  <c r="CM31" i="30" s="1"/>
  <c r="AX30" i="30"/>
  <c r="BE29" i="30"/>
  <c r="CB18" i="30"/>
  <c r="AE27" i="30"/>
  <c r="AE28" i="30" s="1"/>
  <c r="AE31" i="30" s="1"/>
  <c r="CP18" i="30"/>
  <c r="U27" i="30"/>
  <c r="U28" i="30" s="1"/>
  <c r="U31" i="30" s="1"/>
  <c r="BP30" i="30"/>
  <c r="S19" i="30"/>
  <c r="CE30" i="30"/>
  <c r="BV41" i="30"/>
  <c r="BC41" i="30"/>
  <c r="AQ19" i="30"/>
  <c r="CJ19" i="30"/>
  <c r="CT29" i="30"/>
  <c r="BQ27" i="30"/>
  <c r="BQ28" i="30" s="1"/>
  <c r="BQ31" i="30" s="1"/>
  <c r="CT16" i="30"/>
  <c r="CT17" i="30" s="1"/>
  <c r="CT20" i="30" s="1"/>
  <c r="BC16" i="30"/>
  <c r="BC17" i="30" s="1"/>
  <c r="BC20" i="30" s="1"/>
  <c r="AX38" i="30"/>
  <c r="AX39" i="30" s="1"/>
  <c r="Y30" i="30"/>
  <c r="AK40" i="30"/>
  <c r="AY29" i="30"/>
  <c r="AP38" i="30"/>
  <c r="AP39" i="30" s="1"/>
  <c r="AP42" i="30" s="1"/>
  <c r="Q27" i="30"/>
  <c r="Q28" i="30" s="1"/>
  <c r="Q31" i="30" s="1"/>
  <c r="BT29" i="30"/>
  <c r="CI16" i="30"/>
  <c r="CI17" i="30" s="1"/>
  <c r="CI20" i="30" s="1"/>
  <c r="CP29" i="30"/>
  <c r="CG19" i="30"/>
  <c r="AZ41" i="30"/>
  <c r="AW19" i="30"/>
  <c r="BU38" i="30"/>
  <c r="BU39" i="30" s="1"/>
  <c r="BU42" i="30" s="1"/>
  <c r="CE16" i="30"/>
  <c r="CE17" i="30" s="1"/>
  <c r="CE20" i="30" s="1"/>
  <c r="BN30" i="30"/>
  <c r="CR41" i="30"/>
  <c r="CR18" i="30"/>
  <c r="O16" i="30"/>
  <c r="O17" i="30" s="1"/>
  <c r="O20" i="30" s="1"/>
  <c r="V27" i="30"/>
  <c r="V28" i="30" s="1"/>
  <c r="V31" i="30" s="1"/>
  <c r="M19" i="30"/>
  <c r="CF27" i="30"/>
  <c r="CF28" i="30" s="1"/>
  <c r="CF31" i="30" s="1"/>
  <c r="AL18" i="30"/>
  <c r="CW40" i="30"/>
  <c r="AI27" i="30"/>
  <c r="AI28" i="30" s="1"/>
  <c r="AI31" i="30" s="1"/>
  <c r="Z40" i="30"/>
  <c r="B30" i="30"/>
  <c r="BD29" i="30"/>
  <c r="BS19" i="30"/>
  <c r="BZ27" i="30"/>
  <c r="BZ28" i="30" s="1"/>
  <c r="BZ31" i="30" s="1"/>
  <c r="BQ19" i="30"/>
  <c r="AJ38" i="30"/>
  <c r="AJ39" i="30" s="1"/>
  <c r="AJ42" i="30" s="1"/>
  <c r="X18" i="30"/>
  <c r="AW29" i="30"/>
  <c r="CM30" i="30"/>
  <c r="CD41" i="30"/>
  <c r="BE27" i="30"/>
  <c r="BE28" i="30" s="1"/>
  <c r="BE31" i="30" s="1"/>
  <c r="P41" i="30"/>
  <c r="AE30" i="30"/>
  <c r="AL41" i="30"/>
  <c r="U29" i="30"/>
  <c r="CN38" i="30"/>
  <c r="CN39" i="30" s="1"/>
  <c r="CN42" i="30" s="1"/>
  <c r="S16" i="30"/>
  <c r="S17" i="30" s="1"/>
  <c r="S20" i="30" s="1"/>
  <c r="AG19" i="30"/>
  <c r="BV40" i="30"/>
  <c r="I38" i="30"/>
  <c r="I39" i="30" s="1"/>
  <c r="I42" i="30" s="1"/>
  <c r="AQ16" i="30"/>
  <c r="AQ17" i="30" s="1"/>
  <c r="AQ20" i="30" s="1"/>
  <c r="AK41" i="30"/>
  <c r="BW38" i="30"/>
  <c r="BW39" i="30" s="1"/>
  <c r="BW42" i="30" s="1"/>
  <c r="AP41" i="30"/>
  <c r="AO40" i="30"/>
  <c r="BT27" i="30"/>
  <c r="BT28" i="30" s="1"/>
  <c r="BT31" i="30" s="1"/>
  <c r="W40" i="30"/>
  <c r="CP27" i="30"/>
  <c r="CP28" i="30" s="1"/>
  <c r="CP31" i="30" s="1"/>
  <c r="E40" i="30"/>
  <c r="AZ38" i="30"/>
  <c r="AZ39" i="30" s="1"/>
  <c r="AZ42" i="30" s="1"/>
  <c r="BP18" i="30"/>
  <c r="BU40" i="30"/>
  <c r="C38" i="30"/>
  <c r="C39" i="30" s="1"/>
  <c r="BN29" i="30"/>
  <c r="BU29" i="30"/>
  <c r="CR16" i="30"/>
  <c r="CR17" i="30" s="1"/>
  <c r="CR20" i="30" s="1"/>
  <c r="AU27" i="30"/>
  <c r="AU28" i="30" s="1"/>
  <c r="AU31" i="30" s="1"/>
  <c r="V30" i="30"/>
  <c r="AK27" i="30"/>
  <c r="AK28" i="30" s="1"/>
  <c r="AK31" i="30" s="1"/>
  <c r="CF29" i="30"/>
  <c r="BO18" i="30"/>
  <c r="CW41" i="30"/>
  <c r="BG38" i="30"/>
  <c r="BG39" i="30" s="1"/>
  <c r="BG42" i="30" s="1"/>
  <c r="Z41" i="30"/>
  <c r="Y40" i="30"/>
  <c r="BD27" i="30"/>
  <c r="BD28" i="30" s="1"/>
  <c r="BD31" i="30" s="1"/>
  <c r="G38" i="30"/>
  <c r="G39" i="30" s="1"/>
  <c r="G42" i="30" s="1"/>
  <c r="BZ29" i="30"/>
  <c r="CO27" i="30"/>
  <c r="CO28" i="30" s="1"/>
  <c r="CO31" i="30" s="1"/>
  <c r="AJ40" i="30"/>
  <c r="AZ16" i="30"/>
  <c r="AZ17" i="30" s="1"/>
  <c r="AZ20" i="30" s="1"/>
  <c r="AW27" i="30"/>
  <c r="AW28" i="30" s="1"/>
  <c r="AW31" i="30" s="1"/>
  <c r="AJ18" i="30"/>
  <c r="CD40" i="30"/>
  <c r="CC38" i="30"/>
  <c r="CC39" i="30" s="1"/>
  <c r="CC42" i="30" s="1"/>
  <c r="P40" i="30"/>
  <c r="BK41" i="30"/>
  <c r="AL38" i="30"/>
  <c r="AL39" i="30" s="1"/>
  <c r="AL42" i="30" s="1"/>
  <c r="AS40" i="30"/>
  <c r="CN40" i="30"/>
  <c r="D27" i="30"/>
  <c r="D28" i="30" s="1"/>
  <c r="D31" i="30" s="1"/>
  <c r="AG18" i="30"/>
  <c r="S27" i="30"/>
  <c r="S28" i="30" s="1"/>
  <c r="S31" i="30" s="1"/>
  <c r="I40" i="30"/>
  <c r="CI27" i="30"/>
  <c r="CI28" i="30" s="1"/>
  <c r="CI31" i="30" s="1"/>
  <c r="BQ29" i="30"/>
  <c r="CO40" i="30"/>
  <c r="BC19" i="30"/>
  <c r="AC19" i="30"/>
  <c r="CK19" i="30"/>
  <c r="BW41" i="30"/>
  <c r="CM16" i="30"/>
  <c r="CM17" i="30" s="1"/>
  <c r="CM20" i="30" s="1"/>
  <c r="AO38" i="30"/>
  <c r="AO39" i="30" s="1"/>
  <c r="AO42" i="30" s="1"/>
  <c r="BE19" i="30"/>
  <c r="W38" i="30"/>
  <c r="W39" i="30" s="1"/>
  <c r="W42" i="30" s="1"/>
  <c r="W18" i="30"/>
  <c r="U16" i="30"/>
  <c r="U17" i="30" s="1"/>
  <c r="U20" i="30" s="1"/>
  <c r="BP16" i="30"/>
  <c r="BP17" i="30" s="1"/>
  <c r="BP20" i="30" s="1"/>
  <c r="B19" i="30"/>
  <c r="C41" i="30"/>
  <c r="CT41" i="30"/>
  <c r="BU27" i="30"/>
  <c r="BU28" i="30" s="1"/>
  <c r="BU31" i="30" s="1"/>
  <c r="AF38" i="30"/>
  <c r="AF39" i="30" s="1"/>
  <c r="AF42" i="30" s="1"/>
  <c r="AU29" i="30"/>
  <c r="BB38" i="30"/>
  <c r="BB39" i="30" s="1"/>
  <c r="BB42" i="30" s="1"/>
  <c r="AK29" i="30"/>
  <c r="R16" i="30"/>
  <c r="R17" i="30" s="1"/>
  <c r="R20" i="30" s="1"/>
  <c r="BO19" i="30"/>
  <c r="BR18" i="30"/>
  <c r="BG41" i="30"/>
  <c r="BW19" i="30"/>
  <c r="Y41" i="30"/>
  <c r="CJ40" i="30"/>
  <c r="G41" i="30"/>
  <c r="G18" i="30"/>
  <c r="CO29" i="30"/>
  <c r="E17" i="30"/>
  <c r="E20" i="30" s="1"/>
  <c r="AZ19" i="30"/>
  <c r="P18" i="30"/>
  <c r="AJ16" i="30"/>
  <c r="AJ17" i="30" s="1"/>
  <c r="AJ20" i="30" s="1"/>
  <c r="AA27" i="30"/>
  <c r="AA28" i="30" s="1"/>
  <c r="AA31" i="30" s="1"/>
  <c r="CC40" i="30"/>
  <c r="CS18" i="30"/>
  <c r="BK40" i="30"/>
  <c r="BK16" i="30"/>
  <c r="BK17" i="30" s="1"/>
  <c r="BK20" i="30" s="1"/>
  <c r="AS41" i="30"/>
  <c r="BI16" i="30"/>
  <c r="BI17" i="30" s="1"/>
  <c r="BI20" i="30" s="1"/>
  <c r="D30" i="30"/>
  <c r="F18" i="30"/>
  <c r="S30" i="30"/>
  <c r="J41" i="30"/>
  <c r="CI29" i="30"/>
  <c r="AH29" i="30"/>
  <c r="CO41" i="30"/>
  <c r="E27" i="30"/>
  <c r="E28" i="30" s="1"/>
  <c r="E31" i="30" s="1"/>
  <c r="BE40" i="30"/>
  <c r="CK18" i="30"/>
  <c r="BH29" i="30"/>
  <c r="CM19" i="30"/>
  <c r="BV30" i="30"/>
  <c r="BE18" i="30"/>
  <c r="H27" i="30"/>
  <c r="H28" i="30" s="1"/>
  <c r="H31" i="30" s="1"/>
  <c r="W16" i="30"/>
  <c r="W17" i="30" s="1"/>
  <c r="W20" i="30" s="1"/>
  <c r="U19" i="30"/>
  <c r="CN27" i="30"/>
  <c r="CN28" i="30" s="1"/>
  <c r="CN31" i="30" s="1"/>
  <c r="B18" i="30"/>
  <c r="BA16" i="30"/>
  <c r="BA17" i="30" s="1"/>
  <c r="BA20" i="30" s="1"/>
  <c r="CT40" i="30"/>
  <c r="CS41" i="30"/>
  <c r="BB40" i="30"/>
  <c r="BI38" i="30"/>
  <c r="BI39" i="30" s="1"/>
  <c r="BI42" i="30" s="1"/>
  <c r="R18" i="30"/>
  <c r="T27" i="30"/>
  <c r="T28" i="30" s="1"/>
  <c r="T31" i="30" s="1"/>
  <c r="BR16" i="30"/>
  <c r="BR17" i="30" s="1"/>
  <c r="BR20" i="30" s="1"/>
  <c r="CF38" i="30"/>
  <c r="CF39" i="30" s="1"/>
  <c r="CF42" i="30" s="1"/>
  <c r="BW16" i="30"/>
  <c r="BW17" i="30" s="1"/>
  <c r="BW20" i="30" s="1"/>
  <c r="BF30" i="30"/>
  <c r="CJ38" i="30"/>
  <c r="CJ39" i="30" s="1"/>
  <c r="CJ42" i="30" s="1"/>
  <c r="CJ18" i="30"/>
  <c r="G19" i="30"/>
  <c r="F27" i="30"/>
  <c r="F28" i="30" s="1"/>
  <c r="F31" i="30" s="1"/>
  <c r="E19" i="30"/>
  <c r="BX27" i="30"/>
  <c r="BX28" i="30" s="1"/>
  <c r="BX31" i="30" s="1"/>
  <c r="P16" i="30"/>
  <c r="P17" i="30" s="1"/>
  <c r="P20" i="30" s="1"/>
  <c r="CP38" i="30"/>
  <c r="CP39" i="30" s="1"/>
  <c r="CP42" i="30" s="1"/>
  <c r="AA30" i="30"/>
  <c r="R41" i="30"/>
  <c r="CS19" i="30"/>
  <c r="AV27" i="30"/>
  <c r="AV28" i="30" s="1"/>
  <c r="AV31" i="30" s="1"/>
  <c r="BK18" i="30"/>
  <c r="BR29" i="30"/>
  <c r="BI18" i="30"/>
  <c r="AB38" i="30"/>
  <c r="AB39" i="30" s="1"/>
  <c r="AB42" i="30" s="1"/>
  <c r="F19" i="30"/>
  <c r="AQ40" i="30"/>
  <c r="J40" i="30"/>
  <c r="H38" i="30"/>
  <c r="H39" i="30" s="1"/>
  <c r="H42" i="30" s="1"/>
  <c r="AH27" i="30"/>
  <c r="AH28" i="30" s="1"/>
  <c r="AH31" i="30" s="1"/>
  <c r="AU8" i="30"/>
  <c r="I5" i="30"/>
  <c r="I6" i="30" s="1"/>
  <c r="I9" i="30" s="1"/>
  <c r="I7" i="30"/>
  <c r="V8" i="30"/>
  <c r="V7" i="30"/>
  <c r="AU7" i="30"/>
  <c r="L8" i="30"/>
  <c r="AK5" i="30"/>
  <c r="AK6" i="30" s="1"/>
  <c r="AK9" i="30" s="1"/>
  <c r="BF7" i="30"/>
  <c r="AD5" i="30"/>
  <c r="AD6" i="30" s="1"/>
  <c r="AD9" i="30" s="1"/>
  <c r="N8" i="30"/>
  <c r="BR7" i="30"/>
  <c r="AD8" i="30"/>
  <c r="AX5" i="30"/>
  <c r="AX6" i="30" s="1"/>
  <c r="AX9" i="30" s="1"/>
  <c r="CN7" i="30"/>
  <c r="AN8" i="30"/>
  <c r="BX5" i="30"/>
  <c r="BX6" i="30" s="1"/>
  <c r="BX9" i="30" s="1"/>
  <c r="BX7" i="30"/>
  <c r="AM8" i="30"/>
  <c r="AP5" i="30"/>
  <c r="AP6" i="30" s="1"/>
  <c r="AP9" i="30" s="1"/>
  <c r="BV5" i="30"/>
  <c r="BV6" i="30" s="1"/>
  <c r="BV9" i="30" s="1"/>
  <c r="AP7" i="30"/>
  <c r="L5" i="30"/>
  <c r="L6" i="30" s="1"/>
  <c r="L9" i="30" s="1"/>
  <c r="AV5" i="30"/>
  <c r="AV6" i="30" s="1"/>
  <c r="AV9" i="30" s="1"/>
  <c r="U5" i="30"/>
  <c r="U6" i="30" s="1"/>
  <c r="U9" i="30" s="1"/>
  <c r="BV7" i="30"/>
  <c r="CG8" i="30"/>
  <c r="AV8" i="30"/>
  <c r="U7" i="30"/>
  <c r="CN5" i="30"/>
  <c r="CN6" i="30" s="1"/>
  <c r="CN9" i="30" s="1"/>
  <c r="CP7" i="30"/>
  <c r="AQ8" i="30"/>
  <c r="AY8" i="30"/>
  <c r="CH7" i="30"/>
  <c r="CH5" i="30"/>
  <c r="CH6" i="30" s="1"/>
  <c r="CH9" i="30" s="1"/>
  <c r="CH8" i="30"/>
  <c r="BN8" i="30"/>
  <c r="BN7" i="30"/>
  <c r="BG5" i="30"/>
  <c r="BG6" i="30" s="1"/>
  <c r="BG9" i="30" s="1"/>
  <c r="BF8" i="30"/>
  <c r="AK8" i="30"/>
  <c r="AW7" i="30"/>
  <c r="AW8" i="30"/>
  <c r="AW5" i="30"/>
  <c r="AW6" i="30" s="1"/>
  <c r="AW9" i="30" s="1"/>
  <c r="S8" i="30"/>
  <c r="S7" i="30"/>
  <c r="S5" i="30"/>
  <c r="S6" i="30" s="1"/>
  <c r="S9" i="30" s="1"/>
  <c r="CV8" i="30"/>
  <c r="CV7" i="30"/>
  <c r="AJ8" i="30"/>
  <c r="AJ7" i="30"/>
  <c r="BI8" i="30"/>
  <c r="BI7" i="30"/>
  <c r="BI5" i="30"/>
  <c r="BI6" i="30" s="1"/>
  <c r="BI9" i="30" s="1"/>
  <c r="BB8" i="30"/>
  <c r="BB7" i="30"/>
  <c r="F7" i="30"/>
  <c r="F5" i="30"/>
  <c r="F6" i="30" s="1"/>
  <c r="F9" i="30" s="1"/>
  <c r="F8" i="30"/>
  <c r="AE7" i="30"/>
  <c r="AE8" i="30"/>
  <c r="H8" i="30"/>
  <c r="H5" i="30"/>
  <c r="H6" i="30" s="1"/>
  <c r="H9" i="30" s="1"/>
  <c r="H7" i="30"/>
  <c r="CC8" i="30"/>
  <c r="CC5" i="30"/>
  <c r="CC6" i="30" s="1"/>
  <c r="CC9" i="30" s="1"/>
  <c r="BO8" i="30"/>
  <c r="BO7" i="30"/>
  <c r="BO5" i="30"/>
  <c r="BO6" i="30" s="1"/>
  <c r="BO9" i="30" s="1"/>
  <c r="AM5" i="30"/>
  <c r="AM6" i="30" s="1"/>
  <c r="AM9" i="30" s="1"/>
  <c r="BE5" i="30"/>
  <c r="BE6" i="30" s="1"/>
  <c r="BE9" i="30" s="1"/>
  <c r="AX7" i="30"/>
  <c r="N5" i="30"/>
  <c r="N6" i="30" s="1"/>
  <c r="N9" i="30" s="1"/>
  <c r="CR8" i="30"/>
  <c r="AG8" i="30"/>
  <c r="AG5" i="30"/>
  <c r="AG6" i="30" s="1"/>
  <c r="AG9" i="30" s="1"/>
  <c r="AH7" i="30"/>
  <c r="AH5" i="30"/>
  <c r="AH6" i="30" s="1"/>
  <c r="AH9" i="30" s="1"/>
  <c r="K8" i="30"/>
  <c r="K7" i="30"/>
  <c r="K5" i="30"/>
  <c r="K6" i="30" s="1"/>
  <c r="K9" i="30" s="1"/>
  <c r="BG7" i="30"/>
  <c r="R7" i="30"/>
  <c r="R8" i="30"/>
  <c r="AA8" i="30"/>
  <c r="AA7" i="30"/>
  <c r="AA5" i="30"/>
  <c r="AA6" i="30" s="1"/>
  <c r="AA9" i="30" s="1"/>
  <c r="AR8" i="30"/>
  <c r="AR7" i="30"/>
  <c r="AR5" i="30"/>
  <c r="AR6" i="30" s="1"/>
  <c r="AR9" i="30" s="1"/>
  <c r="P8" i="30"/>
  <c r="P7" i="30"/>
  <c r="P5" i="30"/>
  <c r="P6" i="30" s="1"/>
  <c r="P9" i="30" s="1"/>
  <c r="BW8" i="30"/>
  <c r="BW7" i="30"/>
  <c r="BW5" i="30"/>
  <c r="BW6" i="30" s="1"/>
  <c r="BW9" i="30" s="1"/>
  <c r="BM5" i="30"/>
  <c r="BM6" i="30" s="1"/>
  <c r="BM9" i="30" s="1"/>
  <c r="BE8" i="30"/>
  <c r="BK8" i="30"/>
  <c r="BP5" i="30"/>
  <c r="BP6" i="30" s="1"/>
  <c r="BP9" i="30" s="1"/>
  <c r="AF7" i="30"/>
  <c r="J5" i="30"/>
  <c r="J6" i="30" s="1"/>
  <c r="J9" i="30" s="1"/>
  <c r="CR7" i="30"/>
  <c r="CA5" i="30"/>
  <c r="CA6" i="30" s="1"/>
  <c r="CA9" i="30" s="1"/>
  <c r="CA8" i="30"/>
  <c r="BT7" i="30"/>
  <c r="BT8" i="30"/>
  <c r="BT5" i="30"/>
  <c r="BT6" i="30" s="1"/>
  <c r="BT9" i="30" s="1"/>
  <c r="AI8" i="30"/>
  <c r="AI7" i="30"/>
  <c r="Z7" i="30"/>
  <c r="Z8" i="30"/>
  <c r="BA8" i="30"/>
  <c r="BA7" i="30"/>
  <c r="E5" i="30"/>
  <c r="E6" i="30" s="1"/>
  <c r="E9" i="30" s="1"/>
  <c r="E8" i="30"/>
  <c r="BY8" i="30"/>
  <c r="BY7" i="30"/>
  <c r="BY5" i="30"/>
  <c r="BY6" i="30" s="1"/>
  <c r="BY9" i="30" s="1"/>
  <c r="B8" i="30"/>
  <c r="B7" i="30"/>
  <c r="B5" i="30"/>
  <c r="B6" i="30" s="1"/>
  <c r="B9" i="30" s="1"/>
  <c r="X8" i="30"/>
  <c r="X7" i="30"/>
  <c r="X5" i="30"/>
  <c r="X6" i="30" s="1"/>
  <c r="X9" i="30" s="1"/>
  <c r="CE8" i="30"/>
  <c r="CE7" i="30"/>
  <c r="CE5" i="30"/>
  <c r="CE6" i="30" s="1"/>
  <c r="CE9" i="30" s="1"/>
  <c r="BM8" i="30"/>
  <c r="CO5" i="30"/>
  <c r="CO6" i="30" s="1"/>
  <c r="CO9" i="30" s="1"/>
  <c r="BK5" i="30"/>
  <c r="BK6" i="30" s="1"/>
  <c r="BK9" i="30" s="1"/>
  <c r="BP7" i="30"/>
  <c r="BZ8" i="30"/>
  <c r="AF5" i="30"/>
  <c r="AF6" i="30" s="1"/>
  <c r="AF9" i="30" s="1"/>
  <c r="J7" i="30"/>
  <c r="BH5" i="30"/>
  <c r="BH6" i="30" s="1"/>
  <c r="BH9" i="30" s="1"/>
  <c r="AE5" i="30"/>
  <c r="AE6" i="30" s="1"/>
  <c r="AE9" i="30" s="1"/>
  <c r="BA5" i="30"/>
  <c r="BA6" i="30" s="1"/>
  <c r="BA9" i="30" s="1"/>
  <c r="AH8" i="30"/>
  <c r="AJ5" i="30"/>
  <c r="AJ6" i="30" s="1"/>
  <c r="AJ9" i="30" s="1"/>
  <c r="BU7" i="30"/>
  <c r="T7" i="30"/>
  <c r="T8" i="30"/>
  <c r="O7" i="30"/>
  <c r="O5" i="30"/>
  <c r="O6" i="30" s="1"/>
  <c r="O9" i="30" s="1"/>
  <c r="O8" i="30"/>
  <c r="CL8" i="30"/>
  <c r="CL5" i="30"/>
  <c r="CL6" i="30" s="1"/>
  <c r="CL9" i="30" s="1"/>
  <c r="CL7" i="30"/>
  <c r="AO7" i="30"/>
  <c r="AO8" i="30"/>
  <c r="AO5" i="30"/>
  <c r="AO6" i="30" s="1"/>
  <c r="AO9" i="30" s="1"/>
  <c r="CS8" i="30"/>
  <c r="CS5" i="30"/>
  <c r="CS6" i="30" s="1"/>
  <c r="CS9" i="30" s="1"/>
  <c r="CI7" i="30"/>
  <c r="CI5" i="30"/>
  <c r="CI6" i="30" s="1"/>
  <c r="CI9" i="30" s="1"/>
  <c r="CI8" i="30"/>
  <c r="BR8" i="30"/>
  <c r="CW5" i="30"/>
  <c r="CW6" i="30" s="1"/>
  <c r="CW9" i="30" s="1"/>
  <c r="CF8" i="30"/>
  <c r="CF7" i="30"/>
  <c r="CF5" i="30"/>
  <c r="CF6" i="30" s="1"/>
  <c r="CF9" i="30" s="1"/>
  <c r="BL5" i="30"/>
  <c r="BL6" i="30" s="1"/>
  <c r="BL9" i="30" s="1"/>
  <c r="BL7" i="30"/>
  <c r="M7" i="30"/>
  <c r="M5" i="30"/>
  <c r="M6" i="30" s="1"/>
  <c r="M9" i="30" s="1"/>
  <c r="CK8" i="30"/>
  <c r="CK5" i="30"/>
  <c r="CK6" i="30" s="1"/>
  <c r="CK9" i="30" s="1"/>
  <c r="BC7" i="30"/>
  <c r="BC5" i="30"/>
  <c r="BC6" i="30" s="1"/>
  <c r="BC9" i="30" s="1"/>
  <c r="BC8" i="30"/>
  <c r="CM7" i="30"/>
  <c r="CM5" i="30"/>
  <c r="CM6" i="30" s="1"/>
  <c r="CM9" i="30" s="1"/>
  <c r="D7" i="30"/>
  <c r="CO7" i="30"/>
  <c r="CQ8" i="30"/>
  <c r="BZ5" i="30"/>
  <c r="BZ6" i="30" s="1"/>
  <c r="BZ9" i="30" s="1"/>
  <c r="AC5" i="30"/>
  <c r="AC6" i="30" s="1"/>
  <c r="AC9" i="30" s="1"/>
  <c r="BH8" i="30"/>
  <c r="CK7" i="30"/>
  <c r="Z5" i="30"/>
  <c r="Z6" i="30" s="1"/>
  <c r="Z9" i="30" s="1"/>
  <c r="CS7" i="30"/>
  <c r="BN5" i="30"/>
  <c r="BN6" i="30" s="1"/>
  <c r="BN9" i="30" s="1"/>
  <c r="C8" i="30"/>
  <c r="C7" i="30"/>
  <c r="C5" i="30"/>
  <c r="C6" i="30" s="1"/>
  <c r="C9" i="30" s="1"/>
  <c r="BD8" i="30"/>
  <c r="BD5" i="30"/>
  <c r="BD6" i="30" s="1"/>
  <c r="BD9" i="30" s="1"/>
  <c r="BD7" i="30"/>
  <c r="AS8" i="30"/>
  <c r="AS7" i="30"/>
  <c r="AS5" i="30"/>
  <c r="AS6" i="30" s="1"/>
  <c r="AS9" i="30" s="1"/>
  <c r="BQ8" i="30"/>
  <c r="BQ7" i="30"/>
  <c r="BQ5" i="30"/>
  <c r="BQ6" i="30" s="1"/>
  <c r="BQ9" i="30" s="1"/>
  <c r="BU5" i="30"/>
  <c r="BU6" i="30" s="1"/>
  <c r="BU9" i="30" s="1"/>
  <c r="CW7" i="30"/>
  <c r="Q7" i="30"/>
  <c r="Q8" i="30"/>
  <c r="Q5" i="30"/>
  <c r="Q6" i="30" s="1"/>
  <c r="Q9" i="30" s="1"/>
  <c r="AZ8" i="30"/>
  <c r="AZ5" i="30"/>
  <c r="AZ6" i="30" s="1"/>
  <c r="AZ9" i="30" s="1"/>
  <c r="AZ7" i="30"/>
  <c r="AL8" i="30"/>
  <c r="AL7" i="30"/>
  <c r="CU8" i="30"/>
  <c r="CU7" i="30"/>
  <c r="CU5" i="30"/>
  <c r="CU6" i="30" s="1"/>
  <c r="CU9" i="30" s="1"/>
  <c r="M4" i="21"/>
  <c r="M14" i="21"/>
  <c r="D5" i="30"/>
  <c r="D6" i="30" s="1"/>
  <c r="D9" i="30" s="1"/>
  <c r="AN5" i="30"/>
  <c r="AN6" i="30" s="1"/>
  <c r="AN9" i="30" s="1"/>
  <c r="CQ5" i="30"/>
  <c r="CQ6" i="30" s="1"/>
  <c r="CQ9" i="30" s="1"/>
  <c r="AY5" i="30"/>
  <c r="AY6" i="30" s="1"/>
  <c r="AY9" i="30" s="1"/>
  <c r="AC7" i="30"/>
  <c r="CG5" i="30"/>
  <c r="CG6" i="30" s="1"/>
  <c r="CG9" i="30" s="1"/>
  <c r="CP8" i="30"/>
  <c r="CC7" i="30"/>
  <c r="AB8" i="30"/>
  <c r="AB7" i="30"/>
  <c r="AB5" i="30"/>
  <c r="AB6" i="30" s="1"/>
  <c r="AB9" i="30" s="1"/>
  <c r="W7" i="30"/>
  <c r="W5" i="30"/>
  <c r="W6" i="30" s="1"/>
  <c r="W9" i="30" s="1"/>
  <c r="CT8" i="30"/>
  <c r="CT7" i="30"/>
  <c r="CT5" i="30"/>
  <c r="CT6" i="30" s="1"/>
  <c r="CT9" i="30" s="1"/>
  <c r="Y7" i="30"/>
  <c r="Y8" i="30"/>
  <c r="Y5" i="30"/>
  <c r="Y6" i="30" s="1"/>
  <c r="Y9" i="30" s="1"/>
  <c r="BJ7" i="30"/>
  <c r="BJ5" i="30"/>
  <c r="BJ6" i="30" s="1"/>
  <c r="BJ9" i="30" s="1"/>
  <c r="BJ8" i="30"/>
  <c r="CJ5" i="30"/>
  <c r="CJ6" i="30" s="1"/>
  <c r="CJ9" i="30" s="1"/>
  <c r="CJ7" i="30"/>
  <c r="AT7" i="30"/>
  <c r="AT5" i="30"/>
  <c r="AT6" i="30" s="1"/>
  <c r="AT9" i="30" s="1"/>
  <c r="AT8" i="30"/>
  <c r="G7" i="30"/>
  <c r="G5" i="30"/>
  <c r="G6" i="30" s="1"/>
  <c r="G9" i="30" s="1"/>
  <c r="G8" i="30"/>
  <c r="CB7" i="30"/>
  <c r="CB8" i="30"/>
  <c r="BS7" i="30"/>
  <c r="BS5" i="30"/>
  <c r="BS6" i="30" s="1"/>
  <c r="BS9" i="30" s="1"/>
  <c r="BS8" i="30"/>
  <c r="CD8" i="30"/>
  <c r="CD7" i="30"/>
  <c r="CD5" i="30"/>
  <c r="CD6" i="30" s="1"/>
  <c r="CD9" i="30" s="1"/>
  <c r="AQ5" i="30"/>
  <c r="AQ6" i="30" s="1"/>
  <c r="AQ9" i="30" s="1"/>
  <c r="M8" i="30"/>
  <c r="CA7" i="30"/>
  <c r="BB5" i="30"/>
  <c r="BB6" i="30" s="1"/>
  <c r="BB9" i="30" s="1"/>
  <c r="M22" i="21" l="1"/>
  <c r="M6" i="21"/>
  <c r="CW43" i="30"/>
  <c r="CW44" i="30" s="1"/>
  <c r="M20" i="21"/>
  <c r="M23" i="21"/>
  <c r="C42" i="30"/>
  <c r="C43" i="30" s="1"/>
  <c r="C44" i="30" s="1"/>
  <c r="AX42" i="30"/>
  <c r="AX43" i="30" s="1"/>
  <c r="AX44" i="30" s="1"/>
  <c r="CW20" i="30"/>
  <c r="M21" i="21" s="1"/>
  <c r="D43" i="30"/>
  <c r="D44" i="30" s="1"/>
  <c r="BG32" i="30"/>
  <c r="BG33" i="30" s="1"/>
  <c r="BX43" i="30"/>
  <c r="BX44" i="30" s="1"/>
  <c r="M16" i="21"/>
  <c r="CK43" i="30"/>
  <c r="CK44" i="30" s="1"/>
  <c r="BO32" i="30"/>
  <c r="BO33" i="30" s="1"/>
  <c r="M15" i="21"/>
  <c r="M3" i="21"/>
  <c r="M13" i="21"/>
  <c r="AK43" i="30"/>
  <c r="AK44" i="30" s="1"/>
  <c r="B32" i="30"/>
  <c r="B21" i="30"/>
  <c r="M5" i="21"/>
  <c r="B10" i="30"/>
  <c r="B11" i="30" s="1"/>
  <c r="L21" i="30"/>
  <c r="L22" i="30" s="1"/>
  <c r="V10" i="30"/>
  <c r="V11" i="30" s="1"/>
  <c r="H43" i="30"/>
  <c r="H44" i="30" s="1"/>
  <c r="I10" i="30"/>
  <c r="I11" i="30" s="1"/>
  <c r="BP10" i="30"/>
  <c r="BP11" i="30" s="1"/>
  <c r="CH32" i="30"/>
  <c r="CH33" i="30" s="1"/>
  <c r="CO21" i="30"/>
  <c r="CO22" i="30" s="1"/>
  <c r="F43" i="30"/>
  <c r="F44" i="30" s="1"/>
  <c r="K43" i="30"/>
  <c r="K44" i="30" s="1"/>
  <c r="BC43" i="30"/>
  <c r="BC44" i="30" s="1"/>
  <c r="U10" i="30"/>
  <c r="U11" i="30" s="1"/>
  <c r="P21" i="30"/>
  <c r="P22" i="30" s="1"/>
  <c r="CO43" i="30"/>
  <c r="CO44" i="30" s="1"/>
  <c r="CP32" i="30"/>
  <c r="CP33" i="30" s="1"/>
  <c r="AT21" i="30"/>
  <c r="AT22" i="30" s="1"/>
  <c r="G21" i="30"/>
  <c r="G22" i="30" s="1"/>
  <c r="AX10" i="30"/>
  <c r="AX11" i="30" s="1"/>
  <c r="BT43" i="30"/>
  <c r="BT44" i="30" s="1"/>
  <c r="J10" i="30"/>
  <c r="J11" i="30" s="1"/>
  <c r="AE32" i="30"/>
  <c r="AE33" i="30" s="1"/>
  <c r="AM32" i="30"/>
  <c r="AM33" i="30" s="1"/>
  <c r="AP32" i="30"/>
  <c r="AP33" i="30" s="1"/>
  <c r="X43" i="30"/>
  <c r="X44" i="30" s="1"/>
  <c r="Q43" i="30"/>
  <c r="Q44" i="30" s="1"/>
  <c r="AP10" i="30"/>
  <c r="AP11" i="30" s="1"/>
  <c r="K32" i="30"/>
  <c r="K33" i="30" s="1"/>
  <c r="U43" i="30"/>
  <c r="U44" i="30" s="1"/>
  <c r="BF10" i="30"/>
  <c r="BF11" i="30" s="1"/>
  <c r="AB32" i="30"/>
  <c r="AB33" i="30" s="1"/>
  <c r="AU10" i="30"/>
  <c r="AU11" i="30" s="1"/>
  <c r="H21" i="30"/>
  <c r="H22" i="30" s="1"/>
  <c r="AL32" i="30"/>
  <c r="AL33" i="30" s="1"/>
  <c r="BW43" i="30"/>
  <c r="BW44" i="30" s="1"/>
  <c r="AC32" i="30"/>
  <c r="AC33" i="30" s="1"/>
  <c r="AJ32" i="30"/>
  <c r="AJ33" i="30" s="1"/>
  <c r="J21" i="30"/>
  <c r="J22" i="30" s="1"/>
  <c r="CQ32" i="30"/>
  <c r="CQ33" i="30" s="1"/>
  <c r="BO43" i="30"/>
  <c r="BO44" i="30" s="1"/>
  <c r="BF32" i="30"/>
  <c r="BF33" i="30" s="1"/>
  <c r="N10" i="30"/>
  <c r="N11" i="30" s="1"/>
  <c r="CP43" i="30"/>
  <c r="CP44" i="30" s="1"/>
  <c r="M21" i="30"/>
  <c r="M22" i="30" s="1"/>
  <c r="CE32" i="30"/>
  <c r="CE33" i="30" s="1"/>
  <c r="CR10" i="30"/>
  <c r="CR11" i="30" s="1"/>
  <c r="BH43" i="30"/>
  <c r="BH44" i="30" s="1"/>
  <c r="I32" i="30"/>
  <c r="I33" i="30" s="1"/>
  <c r="CT43" i="30"/>
  <c r="CT44" i="30" s="1"/>
  <c r="I43" i="30"/>
  <c r="I44" i="30" s="1"/>
  <c r="AY10" i="30"/>
  <c r="AY11" i="30" s="1"/>
  <c r="CN21" i="30"/>
  <c r="CN22" i="30" s="1"/>
  <c r="BW21" i="30"/>
  <c r="BW22" i="30" s="1"/>
  <c r="AJ43" i="30"/>
  <c r="AJ44" i="30" s="1"/>
  <c r="Y43" i="30"/>
  <c r="Y44" i="30" s="1"/>
  <c r="L10" i="30"/>
  <c r="L11" i="30" s="1"/>
  <c r="CG10" i="30"/>
  <c r="CG11" i="30" s="1"/>
  <c r="BH10" i="30"/>
  <c r="BH11" i="30" s="1"/>
  <c r="AU43" i="30"/>
  <c r="AU44" i="30" s="1"/>
  <c r="AK10" i="30"/>
  <c r="AK11" i="30" s="1"/>
  <c r="AW43" i="30"/>
  <c r="AW44" i="30" s="1"/>
  <c r="AH43" i="30"/>
  <c r="AH44" i="30" s="1"/>
  <c r="AO21" i="30"/>
  <c r="AO22" i="30" s="1"/>
  <c r="BR10" i="30"/>
  <c r="BR11" i="30" s="1"/>
  <c r="AZ32" i="30"/>
  <c r="AZ33" i="30" s="1"/>
  <c r="Z32" i="30"/>
  <c r="Z33" i="30" s="1"/>
  <c r="BP43" i="30"/>
  <c r="BP44" i="30" s="1"/>
  <c r="BA43" i="30"/>
  <c r="BA44" i="30" s="1"/>
  <c r="T21" i="30"/>
  <c r="T22" i="30" s="1"/>
  <c r="AN43" i="30"/>
  <c r="AN44" i="30" s="1"/>
  <c r="BE32" i="30"/>
  <c r="BE33" i="30" s="1"/>
  <c r="AI43" i="30"/>
  <c r="AI44" i="30" s="1"/>
  <c r="CT32" i="30"/>
  <c r="CT33" i="30" s="1"/>
  <c r="CA10" i="30"/>
  <c r="CA11" i="30" s="1"/>
  <c r="BS43" i="30"/>
  <c r="BS44" i="30" s="1"/>
  <c r="CU10" i="30"/>
  <c r="CU11" i="30" s="1"/>
  <c r="BE10" i="30"/>
  <c r="BE11" i="30" s="1"/>
  <c r="BL43" i="30"/>
  <c r="BL44" i="30" s="1"/>
  <c r="AD10" i="30"/>
  <c r="AD11" i="30" s="1"/>
  <c r="BU43" i="30"/>
  <c r="BU44" i="30" s="1"/>
  <c r="CM21" i="30"/>
  <c r="CM22" i="30" s="1"/>
  <c r="AA21" i="30"/>
  <c r="AA22" i="30" s="1"/>
  <c r="AF21" i="30"/>
  <c r="AF22" i="30" s="1"/>
  <c r="BG43" i="30"/>
  <c r="BG44" i="30" s="1"/>
  <c r="CK21" i="30"/>
  <c r="CK22" i="30" s="1"/>
  <c r="AG10" i="30"/>
  <c r="AG11" i="30" s="1"/>
  <c r="BU21" i="30"/>
  <c r="BU22" i="30" s="1"/>
  <c r="AW21" i="30"/>
  <c r="AW22" i="30" s="1"/>
  <c r="CD32" i="30"/>
  <c r="CD33" i="30" s="1"/>
  <c r="E43" i="30"/>
  <c r="E44" i="30" s="1"/>
  <c r="G43" i="30"/>
  <c r="G44" i="30" s="1"/>
  <c r="AT43" i="30"/>
  <c r="AT44" i="30" s="1"/>
  <c r="AK21" i="30"/>
  <c r="AK22" i="30" s="1"/>
  <c r="CF43" i="30"/>
  <c r="CF44" i="30" s="1"/>
  <c r="AE43" i="30"/>
  <c r="AE44" i="30" s="1"/>
  <c r="CL32" i="30"/>
  <c r="CL33" i="30" s="1"/>
  <c r="BC32" i="30"/>
  <c r="BC33" i="30" s="1"/>
  <c r="AP43" i="30"/>
  <c r="AP44" i="30" s="1"/>
  <c r="O43" i="30"/>
  <c r="O44" i="30" s="1"/>
  <c r="O10" i="30"/>
  <c r="O11" i="30" s="1"/>
  <c r="CG43" i="30"/>
  <c r="CG44" i="30" s="1"/>
  <c r="E21" i="30"/>
  <c r="E22" i="30" s="1"/>
  <c r="CI21" i="30"/>
  <c r="CI22" i="30" s="1"/>
  <c r="BO21" i="30"/>
  <c r="BO22" i="30" s="1"/>
  <c r="AP21" i="30"/>
  <c r="AP22" i="30" s="1"/>
  <c r="BP21" i="30"/>
  <c r="BP22" i="30" s="1"/>
  <c r="BG21" i="30"/>
  <c r="BG22" i="30" s="1"/>
  <c r="CE21" i="30"/>
  <c r="CE22" i="30" s="1"/>
  <c r="CJ21" i="30"/>
  <c r="CJ22" i="30" s="1"/>
  <c r="Z21" i="30"/>
  <c r="Z22" i="30" s="1"/>
  <c r="AD21" i="30"/>
  <c r="AD22" i="30" s="1"/>
  <c r="AN10" i="30"/>
  <c r="AN11" i="30" s="1"/>
  <c r="S10" i="30"/>
  <c r="S11" i="30" s="1"/>
  <c r="AC10" i="30"/>
  <c r="AC11" i="30" s="1"/>
  <c r="BX10" i="30"/>
  <c r="BX11" i="30" s="1"/>
  <c r="CG32" i="30"/>
  <c r="CG33" i="30" s="1"/>
  <c r="BC10" i="30"/>
  <c r="BC11" i="30" s="1"/>
  <c r="CJ10" i="30"/>
  <c r="CJ11" i="30" s="1"/>
  <c r="AH32" i="30"/>
  <c r="AH33" i="30" s="1"/>
  <c r="AS32" i="30"/>
  <c r="AS33" i="30" s="1"/>
  <c r="AL10" i="30"/>
  <c r="AL11" i="30" s="1"/>
  <c r="CQ10" i="30"/>
  <c r="CQ11" i="30" s="1"/>
  <c r="E10" i="30"/>
  <c r="E11" i="30" s="1"/>
  <c r="CB32" i="30"/>
  <c r="CB33" i="30" s="1"/>
  <c r="AV10" i="30"/>
  <c r="AV11" i="30" s="1"/>
  <c r="AR32" i="30"/>
  <c r="AR33" i="30" s="1"/>
  <c r="CW10" i="30"/>
  <c r="CW11" i="30" s="1"/>
  <c r="BK10" i="30"/>
  <c r="BK11" i="30" s="1"/>
  <c r="CN10" i="30"/>
  <c r="CN11" i="30" s="1"/>
  <c r="BQ10" i="30"/>
  <c r="BQ11" i="30" s="1"/>
  <c r="BL10" i="30"/>
  <c r="BL11" i="30" s="1"/>
  <c r="BL32" i="30"/>
  <c r="BL33" i="30" s="1"/>
  <c r="BX32" i="30"/>
  <c r="BX33" i="30" s="1"/>
  <c r="BV10" i="30"/>
  <c r="BV11" i="30" s="1"/>
  <c r="BM10" i="30"/>
  <c r="BM11" i="30" s="1"/>
  <c r="BI32" i="30"/>
  <c r="BI33" i="30" s="1"/>
  <c r="AI10" i="30"/>
  <c r="AI11" i="30" s="1"/>
  <c r="CJ43" i="30"/>
  <c r="CJ44" i="30" s="1"/>
  <c r="BY32" i="30"/>
  <c r="BY33" i="30" s="1"/>
  <c r="R32" i="30"/>
  <c r="R33" i="30" s="1"/>
  <c r="AR10" i="30"/>
  <c r="AR11" i="30" s="1"/>
  <c r="CD21" i="30"/>
  <c r="CD22" i="30" s="1"/>
  <c r="BH21" i="30"/>
  <c r="BH22" i="30" s="1"/>
  <c r="G10" i="30"/>
  <c r="G11" i="30" s="1"/>
  <c r="BJ10" i="30"/>
  <c r="BJ11" i="30" s="1"/>
  <c r="CJ32" i="30"/>
  <c r="CJ33" i="30" s="1"/>
  <c r="CR43" i="30"/>
  <c r="CR44" i="30" s="1"/>
  <c r="AD43" i="30"/>
  <c r="AD44" i="30" s="1"/>
  <c r="AR43" i="30"/>
  <c r="AR44" i="30" s="1"/>
  <c r="J43" i="30"/>
  <c r="J44" i="30" s="1"/>
  <c r="CK10" i="30"/>
  <c r="CK11" i="30" s="1"/>
  <c r="CO10" i="30"/>
  <c r="CO11" i="30" s="1"/>
  <c r="BI43" i="30"/>
  <c r="BI44" i="30" s="1"/>
  <c r="CN32" i="30"/>
  <c r="CN33" i="30" s="1"/>
  <c r="Q21" i="30"/>
  <c r="Q22" i="30" s="1"/>
  <c r="U21" i="30"/>
  <c r="U22" i="30" s="1"/>
  <c r="Z10" i="30"/>
  <c r="Z11" i="30" s="1"/>
  <c r="K21" i="30"/>
  <c r="K22" i="30" s="1"/>
  <c r="AA43" i="30"/>
  <c r="AA44" i="30" s="1"/>
  <c r="C21" i="30"/>
  <c r="C22" i="30" s="1"/>
  <c r="AV43" i="30"/>
  <c r="AV44" i="30" s="1"/>
  <c r="C32" i="30"/>
  <c r="C33" i="30" s="1"/>
  <c r="BP32" i="30"/>
  <c r="BP33" i="30" s="1"/>
  <c r="CM32" i="30"/>
  <c r="CM33" i="30" s="1"/>
  <c r="AE21" i="30"/>
  <c r="AE22" i="30" s="1"/>
  <c r="T10" i="30"/>
  <c r="T11" i="30" s="1"/>
  <c r="CV21" i="30"/>
  <c r="CV22" i="30" s="1"/>
  <c r="P43" i="30"/>
  <c r="P44" i="30" s="1"/>
  <c r="BR21" i="30"/>
  <c r="BR22" i="30" s="1"/>
  <c r="CU32" i="30"/>
  <c r="CU33" i="30" s="1"/>
  <c r="BA21" i="30"/>
  <c r="BA22" i="30" s="1"/>
  <c r="AK32" i="30"/>
  <c r="AK33" i="30" s="1"/>
  <c r="BM32" i="30"/>
  <c r="BM33" i="30" s="1"/>
  <c r="M43" i="30"/>
  <c r="M44" i="30" s="1"/>
  <c r="U32" i="30"/>
  <c r="U33" i="30" s="1"/>
  <c r="AR21" i="30"/>
  <c r="AR22" i="30" s="1"/>
  <c r="CF21" i="30"/>
  <c r="CF22" i="30" s="1"/>
  <c r="W10" i="30"/>
  <c r="W11" i="30" s="1"/>
  <c r="S32" i="30"/>
  <c r="S33" i="30" s="1"/>
  <c r="R43" i="30"/>
  <c r="R44" i="30" s="1"/>
  <c r="X21" i="30"/>
  <c r="X22" i="30" s="1"/>
  <c r="CV43" i="30"/>
  <c r="CV44" i="30" s="1"/>
  <c r="AG21" i="30"/>
  <c r="AG22" i="30" s="1"/>
  <c r="M10" i="30"/>
  <c r="M11" i="30" s="1"/>
  <c r="F21" i="30"/>
  <c r="F22" i="30" s="1"/>
  <c r="AM10" i="30"/>
  <c r="AM11" i="30" s="1"/>
  <c r="BD32" i="30"/>
  <c r="BD33" i="30" s="1"/>
  <c r="BZ10" i="30"/>
  <c r="BZ11" i="30" s="1"/>
  <c r="BG10" i="30"/>
  <c r="BG11" i="30" s="1"/>
  <c r="N32" i="30"/>
  <c r="N33" i="30" s="1"/>
  <c r="AW10" i="30"/>
  <c r="AW11" i="30" s="1"/>
  <c r="AZ43" i="30"/>
  <c r="AZ44" i="30" s="1"/>
  <c r="CD10" i="30"/>
  <c r="CD11" i="30" s="1"/>
  <c r="CG21" i="30"/>
  <c r="CG22" i="30" s="1"/>
  <c r="AQ21" i="30"/>
  <c r="AQ22" i="30" s="1"/>
  <c r="O32" i="30"/>
  <c r="O33" i="30" s="1"/>
  <c r="CI43" i="30"/>
  <c r="CI44" i="30" s="1"/>
  <c r="AA10" i="30"/>
  <c r="AA11" i="30" s="1"/>
  <c r="I21" i="30"/>
  <c r="I22" i="30" s="1"/>
  <c r="CC43" i="30"/>
  <c r="CC44" i="30" s="1"/>
  <c r="CS21" i="30"/>
  <c r="CS22" i="30" s="1"/>
  <c r="BV21" i="30"/>
  <c r="BV22" i="30" s="1"/>
  <c r="CH10" i="30"/>
  <c r="CH11" i="30" s="1"/>
  <c r="CR32" i="30"/>
  <c r="CR33" i="30" s="1"/>
  <c r="BY43" i="30"/>
  <c r="BY44" i="30" s="1"/>
  <c r="CR21" i="30"/>
  <c r="CR22" i="30" s="1"/>
  <c r="CD43" i="30"/>
  <c r="CD44" i="30" s="1"/>
  <c r="AB10" i="30"/>
  <c r="AB11" i="30" s="1"/>
  <c r="AW32" i="30"/>
  <c r="AW33" i="30" s="1"/>
  <c r="AQ10" i="30"/>
  <c r="AQ11" i="30" s="1"/>
  <c r="CM43" i="30"/>
  <c r="CM44" i="30" s="1"/>
  <c r="BK43" i="30"/>
  <c r="BK44" i="30" s="1"/>
  <c r="BD43" i="30"/>
  <c r="BD44" i="30" s="1"/>
  <c r="W43" i="30"/>
  <c r="W44" i="30" s="1"/>
  <c r="BJ32" i="30"/>
  <c r="BJ33" i="30" s="1"/>
  <c r="CS10" i="30"/>
  <c r="CS11" i="30" s="1"/>
  <c r="BV32" i="30"/>
  <c r="BV33" i="30" s="1"/>
  <c r="H32" i="30"/>
  <c r="H33" i="30" s="1"/>
  <c r="W32" i="30"/>
  <c r="W33" i="30" s="1"/>
  <c r="AC43" i="30"/>
  <c r="AC44" i="30" s="1"/>
  <c r="AU32" i="30"/>
  <c r="AU33" i="30" s="1"/>
  <c r="CO32" i="30"/>
  <c r="CO33" i="30" s="1"/>
  <c r="CS43" i="30"/>
  <c r="CS44" i="30" s="1"/>
  <c r="Z43" i="30"/>
  <c r="Z44" i="30" s="1"/>
  <c r="S21" i="30"/>
  <c r="S22" i="30" s="1"/>
  <c r="BN10" i="30"/>
  <c r="BN11" i="30" s="1"/>
  <c r="AM21" i="30"/>
  <c r="AM22" i="30" s="1"/>
  <c r="CB10" i="30"/>
  <c r="CB11" i="30" s="1"/>
  <c r="AQ32" i="30"/>
  <c r="AQ33" i="30" s="1"/>
  <c r="BC21" i="30"/>
  <c r="BC22" i="30" s="1"/>
  <c r="CU43" i="30"/>
  <c r="CU44" i="30" s="1"/>
  <c r="S43" i="30"/>
  <c r="S44" i="30" s="1"/>
  <c r="AT32" i="30"/>
  <c r="AT33" i="30" s="1"/>
  <c r="BD10" i="30"/>
  <c r="BD11" i="30" s="1"/>
  <c r="CB21" i="30"/>
  <c r="CB22" i="30" s="1"/>
  <c r="CL10" i="30"/>
  <c r="CL11" i="30" s="1"/>
  <c r="BU10" i="30"/>
  <c r="BU11" i="30" s="1"/>
  <c r="AD32" i="30"/>
  <c r="AD33" i="30" s="1"/>
  <c r="M32" i="30"/>
  <c r="M33" i="30" s="1"/>
  <c r="O21" i="30"/>
  <c r="O22" i="30" s="1"/>
  <c r="BY10" i="30"/>
  <c r="BY11" i="30" s="1"/>
  <c r="AI32" i="30"/>
  <c r="AI33" i="30" s="1"/>
  <c r="AO32" i="30"/>
  <c r="AO33" i="30" s="1"/>
  <c r="AV32" i="30"/>
  <c r="AV33" i="30" s="1"/>
  <c r="E32" i="30"/>
  <c r="E33" i="30" s="1"/>
  <c r="L32" i="30"/>
  <c r="L33" i="30" s="1"/>
  <c r="BM21" i="30"/>
  <c r="BM22" i="30" s="1"/>
  <c r="AU21" i="30"/>
  <c r="AU22" i="30" s="1"/>
  <c r="AM43" i="30"/>
  <c r="AM44" i="30" s="1"/>
  <c r="CQ43" i="30"/>
  <c r="CQ44" i="30" s="1"/>
  <c r="CS32" i="30"/>
  <c r="CS33" i="30" s="1"/>
  <c r="CQ21" i="30"/>
  <c r="CQ22" i="30" s="1"/>
  <c r="BO10" i="30"/>
  <c r="BO11" i="30" s="1"/>
  <c r="F10" i="30"/>
  <c r="F11" i="30" s="1"/>
  <c r="CV10" i="30"/>
  <c r="CV11" i="30" s="1"/>
  <c r="CV32" i="30"/>
  <c r="CV33" i="30" s="1"/>
  <c r="BB32" i="30"/>
  <c r="BB33" i="30" s="1"/>
  <c r="AA32" i="30"/>
  <c r="AA33" i="30" s="1"/>
  <c r="N21" i="30"/>
  <c r="N22" i="30" s="1"/>
  <c r="CC32" i="30"/>
  <c r="CC33" i="30" s="1"/>
  <c r="BM43" i="30"/>
  <c r="BM44" i="30" s="1"/>
  <c r="Q10" i="30"/>
  <c r="Q11" i="30" s="1"/>
  <c r="BE43" i="30"/>
  <c r="BE44" i="30" s="1"/>
  <c r="V43" i="30"/>
  <c r="V44" i="30" s="1"/>
  <c r="BN43" i="30"/>
  <c r="BN44" i="30" s="1"/>
  <c r="CM10" i="30"/>
  <c r="CM11" i="30" s="1"/>
  <c r="CI32" i="30"/>
  <c r="CI33" i="30" s="1"/>
  <c r="AO10" i="30"/>
  <c r="AO11" i="30" s="1"/>
  <c r="BZ43" i="30"/>
  <c r="BZ44" i="30" s="1"/>
  <c r="AB43" i="30"/>
  <c r="AB44" i="30" s="1"/>
  <c r="BW32" i="30"/>
  <c r="BW33" i="30" s="1"/>
  <c r="BS32" i="30"/>
  <c r="BS33" i="30" s="1"/>
  <c r="BR43" i="30"/>
  <c r="BR44" i="30" s="1"/>
  <c r="T43" i="30"/>
  <c r="T44" i="30" s="1"/>
  <c r="AJ21" i="30"/>
  <c r="AJ22" i="30" s="1"/>
  <c r="R10" i="30"/>
  <c r="R11" i="30" s="1"/>
  <c r="L43" i="30"/>
  <c r="L44" i="30" s="1"/>
  <c r="BA32" i="30"/>
  <c r="BA33" i="30" s="1"/>
  <c r="CW32" i="30"/>
  <c r="CW33" i="30" s="1"/>
  <c r="H10" i="30"/>
  <c r="H11" i="30" s="1"/>
  <c r="BB10" i="30"/>
  <c r="BB11" i="30" s="1"/>
  <c r="CF32" i="30"/>
  <c r="CF33" i="30" s="1"/>
  <c r="Q32" i="30"/>
  <c r="Q33" i="30" s="1"/>
  <c r="BJ21" i="30"/>
  <c r="BJ22" i="30" s="1"/>
  <c r="CT10" i="30"/>
  <c r="CT11" i="30" s="1"/>
  <c r="CA32" i="30"/>
  <c r="CA33" i="30" s="1"/>
  <c r="AY21" i="30"/>
  <c r="AY22" i="30" s="1"/>
  <c r="AN32" i="30"/>
  <c r="AN33" i="30" s="1"/>
  <c r="CU21" i="30"/>
  <c r="CU22" i="30" s="1"/>
  <c r="AS10" i="30"/>
  <c r="AS11" i="30" s="1"/>
  <c r="CT21" i="30"/>
  <c r="CT22" i="30" s="1"/>
  <c r="AS21" i="30"/>
  <c r="AS22" i="30" s="1"/>
  <c r="BI21" i="30"/>
  <c r="BI22" i="30" s="1"/>
  <c r="BS21" i="30"/>
  <c r="BS22" i="30" s="1"/>
  <c r="AL21" i="30"/>
  <c r="AL22" i="30" s="1"/>
  <c r="B43" i="30"/>
  <c r="BT21" i="30"/>
  <c r="BT22" i="30" s="1"/>
  <c r="BQ32" i="30"/>
  <c r="BQ33" i="30" s="1"/>
  <c r="X10" i="30"/>
  <c r="X11" i="30" s="1"/>
  <c r="AX21" i="30"/>
  <c r="AX22" i="30" s="1"/>
  <c r="CL43" i="30"/>
  <c r="CL44" i="30" s="1"/>
  <c r="D32" i="30"/>
  <c r="D33" i="30" s="1"/>
  <c r="BW10" i="30"/>
  <c r="BW11" i="30" s="1"/>
  <c r="BF21" i="30"/>
  <c r="BF22" i="30" s="1"/>
  <c r="AG43" i="30"/>
  <c r="AG44" i="30" s="1"/>
  <c r="AG32" i="30"/>
  <c r="AG33" i="30" s="1"/>
  <c r="G32" i="30"/>
  <c r="G33" i="30" s="1"/>
  <c r="P32" i="30"/>
  <c r="P33" i="30" s="1"/>
  <c r="AF32" i="30"/>
  <c r="AF33" i="30" s="1"/>
  <c r="N43" i="30"/>
  <c r="N44" i="30" s="1"/>
  <c r="AF10" i="30"/>
  <c r="AF11" i="30" s="1"/>
  <c r="V32" i="30"/>
  <c r="V33" i="30" s="1"/>
  <c r="BV43" i="30"/>
  <c r="BV44" i="30" s="1"/>
  <c r="F32" i="30"/>
  <c r="F33" i="30" s="1"/>
  <c r="BH32" i="30"/>
  <c r="BH33" i="30" s="1"/>
  <c r="BB43" i="30"/>
  <c r="BB44" i="30" s="1"/>
  <c r="CA43" i="30"/>
  <c r="CA44" i="30" s="1"/>
  <c r="AB21" i="30"/>
  <c r="AB22" i="30" s="1"/>
  <c r="CP21" i="30"/>
  <c r="CP22" i="30" s="1"/>
  <c r="BQ21" i="30"/>
  <c r="BQ22" i="30" s="1"/>
  <c r="J32" i="30"/>
  <c r="J33" i="30" s="1"/>
  <c r="AZ10" i="30"/>
  <c r="AZ11" i="30" s="1"/>
  <c r="AY32" i="30"/>
  <c r="AY33" i="30" s="1"/>
  <c r="C10" i="30"/>
  <c r="C11" i="30" s="1"/>
  <c r="AZ21" i="30"/>
  <c r="AZ22" i="30" s="1"/>
  <c r="CF10" i="30"/>
  <c r="CF11" i="30" s="1"/>
  <c r="CI10" i="30"/>
  <c r="CI11" i="30" s="1"/>
  <c r="BZ32" i="30"/>
  <c r="BZ33" i="30" s="1"/>
  <c r="CB43" i="30"/>
  <c r="CB44" i="30" s="1"/>
  <c r="AI21" i="30"/>
  <c r="AI22" i="30" s="1"/>
  <c r="CE10" i="30"/>
  <c r="CE11" i="30" s="1"/>
  <c r="AV21" i="30"/>
  <c r="AV22" i="30" s="1"/>
  <c r="BA10" i="30"/>
  <c r="BA11" i="30" s="1"/>
  <c r="BT10" i="30"/>
  <c r="BT11" i="30" s="1"/>
  <c r="CL21" i="30"/>
  <c r="CL22" i="30" s="1"/>
  <c r="BK21" i="30"/>
  <c r="BK22" i="30" s="1"/>
  <c r="AS43" i="30"/>
  <c r="AS44" i="30" s="1"/>
  <c r="BL21" i="30"/>
  <c r="BL22" i="30" s="1"/>
  <c r="P10" i="30"/>
  <c r="P11" i="30" s="1"/>
  <c r="BZ21" i="30"/>
  <c r="BZ22" i="30" s="1"/>
  <c r="W21" i="30"/>
  <c r="W22" i="30" s="1"/>
  <c r="BJ43" i="30"/>
  <c r="BJ44" i="30" s="1"/>
  <c r="AY43" i="30"/>
  <c r="AY44" i="30" s="1"/>
  <c r="BN32" i="30"/>
  <c r="BN33" i="30" s="1"/>
  <c r="BN21" i="30"/>
  <c r="BN22" i="30" s="1"/>
  <c r="V21" i="30"/>
  <c r="V22" i="30" s="1"/>
  <c r="BI10" i="30"/>
  <c r="BI11" i="30" s="1"/>
  <c r="AH21" i="30"/>
  <c r="AH22" i="30" s="1"/>
  <c r="CK32" i="30"/>
  <c r="CK33" i="30" s="1"/>
  <c r="BT32" i="30"/>
  <c r="BT33" i="30" s="1"/>
  <c r="R21" i="30"/>
  <c r="R22" i="30" s="1"/>
  <c r="AE10" i="30"/>
  <c r="AE11" i="30" s="1"/>
  <c r="CP10" i="30"/>
  <c r="CP11" i="30" s="1"/>
  <c r="CH21" i="30"/>
  <c r="CH22" i="30" s="1"/>
  <c r="CE43" i="30"/>
  <c r="CE44" i="30" s="1"/>
  <c r="AL43" i="30"/>
  <c r="AL44" i="30" s="1"/>
  <c r="BU32" i="30"/>
  <c r="BU33" i="30" s="1"/>
  <c r="BY21" i="30"/>
  <c r="BY22" i="30" s="1"/>
  <c r="AC21" i="30"/>
  <c r="AC22" i="30" s="1"/>
  <c r="BS10" i="30"/>
  <c r="BS11" i="30" s="1"/>
  <c r="AT10" i="30"/>
  <c r="AT11" i="30" s="1"/>
  <c r="Y10" i="30"/>
  <c r="Y11" i="30" s="1"/>
  <c r="CC10" i="30"/>
  <c r="CC11" i="30" s="1"/>
  <c r="D21" i="30"/>
  <c r="D22" i="30" s="1"/>
  <c r="AF43" i="30"/>
  <c r="AF44" i="30" s="1"/>
  <c r="BQ43" i="30"/>
  <c r="BQ44" i="30" s="1"/>
  <c r="CA21" i="30"/>
  <c r="CA22" i="30" s="1"/>
  <c r="AN21" i="30"/>
  <c r="AN22" i="30" s="1"/>
  <c r="D10" i="30"/>
  <c r="D11" i="30" s="1"/>
  <c r="CH43" i="30"/>
  <c r="CH44" i="30" s="1"/>
  <c r="X32" i="30"/>
  <c r="X33" i="30" s="1"/>
  <c r="AQ43" i="30"/>
  <c r="AQ44" i="30" s="1"/>
  <c r="BE21" i="30"/>
  <c r="BE22" i="30" s="1"/>
  <c r="CN43" i="30"/>
  <c r="CN44" i="30" s="1"/>
  <c r="CC21" i="30"/>
  <c r="CC22" i="30" s="1"/>
  <c r="AO43" i="30"/>
  <c r="AO44" i="30" s="1"/>
  <c r="BF43" i="30"/>
  <c r="BF44" i="30" s="1"/>
  <c r="BK32" i="30"/>
  <c r="BK33" i="30" s="1"/>
  <c r="BX21" i="30"/>
  <c r="BX22" i="30" s="1"/>
  <c r="Y21" i="30"/>
  <c r="Y22" i="30" s="1"/>
  <c r="BB21" i="30"/>
  <c r="BB22" i="30" s="1"/>
  <c r="BR32" i="30"/>
  <c r="BR33" i="30" s="1"/>
  <c r="K10" i="30"/>
  <c r="K11" i="30" s="1"/>
  <c r="AH10" i="30"/>
  <c r="AH11" i="30" s="1"/>
  <c r="Y32" i="30"/>
  <c r="Y33" i="30" s="1"/>
  <c r="BD21" i="30"/>
  <c r="BD22" i="30" s="1"/>
  <c r="AX32" i="30"/>
  <c r="AX33" i="30" s="1"/>
  <c r="AJ10" i="30"/>
  <c r="AJ11" i="30" s="1"/>
  <c r="T32" i="30"/>
  <c r="T33" i="30" s="1"/>
  <c r="CW21" i="30" l="1"/>
  <c r="CW22" i="30" s="1"/>
  <c r="M8" i="21"/>
  <c r="M24" i="21"/>
  <c r="M17" i="21"/>
  <c r="B44" i="30"/>
  <c r="B33" i="30"/>
  <c r="B22" i="30"/>
  <c r="M34" i="21" l="1"/>
  <c r="M36"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Scott Richardson</author>
  </authors>
  <commentList>
    <comment ref="B25" authorId="0" shapeId="0" xr:uid="{A475286C-7916-45D4-B1FE-245AD8FD10A6}">
      <text>
        <r>
          <rPr>
            <b/>
            <sz val="9"/>
            <color indexed="81"/>
            <rFont val="Tahoma"/>
            <family val="2"/>
          </rPr>
          <t>INCLUDING DIRECTORS SALARY</t>
        </r>
      </text>
    </comment>
  </commentList>
</comments>
</file>

<file path=xl/sharedStrings.xml><?xml version="1.0" encoding="utf-8"?>
<sst xmlns="http://schemas.openxmlformats.org/spreadsheetml/2006/main" count="152" uniqueCount="81">
  <si>
    <t>BREAKFAST</t>
  </si>
  <si>
    <t>LUNCH</t>
  </si>
  <si>
    <t>FREE</t>
  </si>
  <si>
    <t>PAID</t>
  </si>
  <si>
    <t>ALASKA</t>
  </si>
  <si>
    <t>HAWAII</t>
  </si>
  <si>
    <t>&lt;60%</t>
  </si>
  <si>
    <t>MAX</t>
  </si>
  <si>
    <t>≥60%</t>
  </si>
  <si>
    <t>NET INCOME</t>
  </si>
  <si>
    <t>BREAKFAST RATES</t>
  </si>
  <si>
    <t>LUNCH RATES</t>
  </si>
  <si>
    <t>CONTIGUOUS U.S.</t>
  </si>
  <si>
    <t>PERFORMANCE- BASED CASH ASSISTANCE</t>
  </si>
  <si>
    <t>CEP ISP MULTIPLIER</t>
  </si>
  <si>
    <t>REDUCED</t>
  </si>
  <si>
    <t>https://www.federalregister.gov/documents/2019/08/07/2019-16903/national-school-lunch-special-milk-and-school-breakfast-programs-national-average-paymentsmaximum#p-31</t>
  </si>
  <si>
    <t>HAWAII / PUERTO RICO</t>
  </si>
  <si>
    <t>NON-SEVERE</t>
  </si>
  <si>
    <t>SEVERE</t>
  </si>
  <si>
    <t>SNACKS</t>
  </si>
  <si>
    <t>SNACK</t>
  </si>
  <si>
    <t>https://www.federalregister.gov/documents/2019/08/07/2019-16907/child-and-adult-care-food-program-national-average-payment-rates-day-care-home-food-service-payment</t>
  </si>
  <si>
    <t>SUPPER</t>
  </si>
  <si>
    <t>https://www.ers.usda.gov/topics/food-nutrition-assistance/child-nutrition-programs/after-school-snacks-and-suppers/</t>
  </si>
  <si>
    <t>https://www.fns.usda.gov/usda-fis/value-donated-foods-notices</t>
  </si>
  <si>
    <t>VALUE OF DONATED FOODS</t>
  </si>
  <si>
    <t>INSTRUCTIONS:</t>
  </si>
  <si>
    <r>
      <t xml:space="preserve">INPUT CELLS ARE INDICATED BY </t>
    </r>
    <r>
      <rPr>
        <b/>
        <sz val="11"/>
        <color rgb="FF0070C0"/>
        <rFont val="Calibri"/>
        <family val="2"/>
        <scheme val="minor"/>
      </rPr>
      <t>BOLD BLUE FONT</t>
    </r>
    <r>
      <rPr>
        <sz val="11"/>
        <rFont val="Calibri"/>
        <family val="2"/>
        <scheme val="minor"/>
      </rPr>
      <t>.</t>
    </r>
  </si>
  <si>
    <t>LABOR EXPENSE</t>
  </si>
  <si>
    <t>DAILY MEAL EQUIVALENTS</t>
  </si>
  <si>
    <t>1)  District average daily attendance</t>
  </si>
  <si>
    <t xml:space="preserve">For an explanation of ISP, click here. </t>
  </si>
  <si>
    <t>2)  Your district's identified student percentage (ISP).</t>
  </si>
  <si>
    <t>3)  Your current per meal reimbursement rates.</t>
  </si>
  <si>
    <t>4)  Your current per meal food and materials expenses.</t>
  </si>
  <si>
    <t>5)  Your current hourly labor rate.</t>
  </si>
  <si>
    <t>Once you have this information, click</t>
  </si>
  <si>
    <t>to proceed.</t>
  </si>
  <si>
    <t>HERE</t>
  </si>
  <si>
    <t>Click</t>
  </si>
  <si>
    <t>to proceed to the calculator.</t>
  </si>
  <si>
    <t>SPECIFIC NOTES AND GUIDANCE FOR INPUTS CAN BE FOUND IN POP-UP COMMENTS ADJACENT TO INPUT CELLS.</t>
  </si>
  <si>
    <t>BREAKFAST PARTICIPATION RATE</t>
  </si>
  <si>
    <t>SNACK PARTICIPATION RATE</t>
  </si>
  <si>
    <t>LUNCH PARTICIPATION RATE</t>
  </si>
  <si>
    <t>SUPPER PARTICIPATION RATE</t>
  </si>
  <si>
    <r>
      <rPr>
        <sz val="11"/>
        <color theme="1"/>
        <rFont val="Calibri"/>
        <family val="2"/>
        <scheme val="minor"/>
      </rPr>
      <t xml:space="preserve">THIS CALCULATOR WILL PROVIDE YOU WITH AN OVERVIEW OF THE PARTICIPATION RATES REQUIRED TO BREAK EVEN ON AN </t>
    </r>
    <r>
      <rPr>
        <b/>
        <i/>
        <u/>
        <sz val="11"/>
        <color theme="1"/>
        <rFont val="Calibri"/>
        <family val="2"/>
        <scheme val="minor"/>
      </rPr>
      <t>AVERAGE DAILY BASIS</t>
    </r>
    <r>
      <rPr>
        <sz val="11"/>
        <color theme="1"/>
        <rFont val="Calibri"/>
        <family val="2"/>
        <scheme val="minor"/>
      </rPr>
      <t xml:space="preserve">.  </t>
    </r>
    <r>
      <rPr>
        <b/>
        <sz val="11"/>
        <color theme="1"/>
        <rFont val="Calibri"/>
        <family val="2"/>
        <scheme val="minor"/>
      </rPr>
      <t xml:space="preserve"> </t>
    </r>
  </si>
  <si>
    <t>ANALYSIS LEVEL:</t>
  </si>
  <si>
    <t>INCLUDE IN ANALYSIS?</t>
  </si>
  <si>
    <t xml:space="preserve"> PER MEAL FOOD &amp; MATERIALS EXPENSE</t>
  </si>
  <si>
    <r>
      <t xml:space="preserve">FEDERAL &amp; STATE REIMBURSEMENT: </t>
    </r>
    <r>
      <rPr>
        <b/>
        <sz val="11"/>
        <color theme="1"/>
        <rFont val="Calibri"/>
        <family val="2"/>
        <scheme val="minor"/>
      </rPr>
      <t>FREE RATE</t>
    </r>
  </si>
  <si>
    <r>
      <t xml:space="preserve">FEDERAL &amp; STATE REIMBURSEMENT: </t>
    </r>
    <r>
      <rPr>
        <b/>
        <sz val="11"/>
        <color theme="1"/>
        <rFont val="Calibri"/>
        <family val="2"/>
        <scheme val="minor"/>
      </rPr>
      <t>PAID RATE</t>
    </r>
  </si>
  <si>
    <t>BREAK-EVEN CALCULATOR</t>
  </si>
  <si>
    <t>DIRECT LABOR EXPENSE</t>
  </si>
  <si>
    <t>DAILY FREE-RATE MEALS</t>
  </si>
  <si>
    <t>DAILY PAID-RATE MEALS</t>
  </si>
  <si>
    <t>DAILY REIMBURSEMENTS</t>
  </si>
  <si>
    <t>DAILY FOOD &amp; MATERIALS COST</t>
  </si>
  <si>
    <t>DAILY LABOR HOURS</t>
  </si>
  <si>
    <t>DAILY CONTRIBUTION MARGIN</t>
  </si>
  <si>
    <t>ANNUAL CONTRIBUTION MARGIN</t>
  </si>
  <si>
    <t>EXPECTED PARTICIPATION RATE</t>
  </si>
  <si>
    <t>REVENUES</t>
  </si>
  <si>
    <t>OTHER REVENUES</t>
  </si>
  <si>
    <t>TOTAL REVENUES</t>
  </si>
  <si>
    <t>EXPENSES</t>
  </si>
  <si>
    <t>TOTAL EXPENSES</t>
  </si>
  <si>
    <t>FOOD &amp; MATERIALS EXPENSE</t>
  </si>
  <si>
    <t>TOTAL FOOD &amp; MATERIALS EXPENSE</t>
  </si>
  <si>
    <t>TOTAL DIRECT LABOR EXPENSE</t>
  </si>
  <si>
    <t>OTHER EXPENSES</t>
  </si>
  <si>
    <t>FICA / PAYROLL TAX  %</t>
  </si>
  <si>
    <t>DISTRICT</t>
  </si>
  <si>
    <t xml:space="preserve">BENEFITS </t>
  </si>
  <si>
    <t>ANNUAL UTILITIES</t>
  </si>
  <si>
    <t>ANNUAL MAINTENANCE EXPENSE</t>
  </si>
  <si>
    <r>
      <t xml:space="preserve">BEFORE YOU GET STARTED, </t>
    </r>
    <r>
      <rPr>
        <i/>
        <sz val="11"/>
        <color theme="1"/>
        <rFont val="Calibri"/>
        <family val="2"/>
        <scheme val="minor"/>
      </rPr>
      <t>it will be easiest and most accurate to use the tool and you have a few pieces of district information handy:</t>
    </r>
  </si>
  <si>
    <t xml:space="preserve">Welcome to FRAC's Community Eligibility modeling tool.  This calculator is designed to help you assess the potential financial benefits of exercising the Community Eligibility Provision in your district.  
Community eligibility is a powerful tool for high-poverty schools to provide breakfast and lunch at no charge to all students. Community eligibility reduces administrative paperwork for schools so they can focus on providing healthy meals to help students learn and thrive; increases school meal participation by removing stigma; maximizes federal reimbursements; and makes it easier to implement innovative service models like Breakfast in the Classroom. </t>
  </si>
  <si>
    <t>NUMBERS CAN BE ENTERED TO REPRESENT YOUR ENTIRE DISTRICT, SINGLE SCHOOLS, OR SPECIFIC GROUPINGS OF SCHOOLS.</t>
  </si>
  <si>
    <t>MEAL OVERPRODUCTION / WASTAGE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</si>
</sst>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quot;$&quot;#,##0.00"/>
    <numFmt numFmtId="165" formatCode="#,##0.0_);[Red]\(#,##0.0\)"/>
    <numFmt numFmtId="166" formatCode="&quot;$&quot;#,##0"/>
    <numFmt numFmtId="167" formatCode="&quot;$&quot;#,##0.0000"/>
  </numFmts>
  <fonts count="22" x14ac:knownFonts="1">
    <font>
      <sz val="11"/>
      <color theme="1"/>
      <name val="Calibri"/>
      <family val="2"/>
      <scheme val="minor"/>
    </font>
    <font>
      <b/>
      <sz val="11"/>
      <color theme="1"/>
      <name val="Calibri"/>
      <family val="2"/>
      <scheme val="minor"/>
    </font>
    <font>
      <b/>
      <sz val="11"/>
      <color rgb="FF0070C0"/>
      <name val="Calibri"/>
      <family val="2"/>
      <scheme val="minor"/>
    </font>
    <font>
      <b/>
      <sz val="16"/>
      <color theme="1"/>
      <name val="Calibri"/>
      <family val="2"/>
      <scheme val="minor"/>
    </font>
    <font>
      <sz val="11"/>
      <color theme="1"/>
      <name val="Calibri"/>
      <family val="2"/>
      <scheme val="minor"/>
    </font>
    <font>
      <i/>
      <sz val="11"/>
      <color theme="1"/>
      <name val="Calibri"/>
      <family val="2"/>
      <scheme val="minor"/>
    </font>
    <font>
      <b/>
      <sz val="14"/>
      <color theme="1"/>
      <name val="Calibri"/>
      <family val="2"/>
      <scheme val="minor"/>
    </font>
    <font>
      <b/>
      <i/>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b/>
      <sz val="14"/>
      <name val="Calibri"/>
      <family val="2"/>
      <scheme val="minor"/>
    </font>
    <font>
      <b/>
      <u/>
      <sz val="11"/>
      <color rgb="FF0070C0"/>
      <name val="Calibri"/>
      <family val="2"/>
      <scheme val="minor"/>
    </font>
    <font>
      <b/>
      <u/>
      <sz val="11"/>
      <color theme="10"/>
      <name val="Calibri"/>
      <family val="2"/>
      <scheme val="minor"/>
    </font>
    <font>
      <b/>
      <sz val="14"/>
      <color rgb="FF12AA3D"/>
      <name val="Calibri"/>
      <family val="2"/>
      <scheme val="minor"/>
    </font>
    <font>
      <b/>
      <i/>
      <u/>
      <sz val="11"/>
      <color theme="1"/>
      <name val="Calibri"/>
      <family val="2"/>
      <scheme val="minor"/>
    </font>
    <font>
      <sz val="11"/>
      <color theme="0"/>
      <name val="Calibri"/>
      <family val="2"/>
      <scheme val="minor"/>
    </font>
    <font>
      <b/>
      <i/>
      <sz val="14"/>
      <color theme="1"/>
      <name val="Calibri"/>
      <family val="2"/>
      <scheme val="minor"/>
    </font>
    <font>
      <b/>
      <sz val="11"/>
      <color theme="0"/>
      <name val="Calibri"/>
      <family val="2"/>
      <scheme val="minor"/>
    </font>
    <font>
      <i/>
      <sz val="11"/>
      <color theme="0"/>
      <name val="Calibri"/>
      <family val="2"/>
      <scheme val="minor"/>
    </font>
    <font>
      <i/>
      <sz val="11"/>
      <name val="Calibri"/>
      <family val="2"/>
      <scheme val="minor"/>
    </font>
    <font>
      <b/>
      <sz val="9"/>
      <color indexed="81"/>
      <name val="Tahoma"/>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9" fontId="4" fillId="0" borderId="0" applyFont="0" applyFill="0" applyBorder="0" applyAlignment="0" applyProtection="0"/>
    <xf numFmtId="0" fontId="8" fillId="0" borderId="0" applyNumberFormat="0" applyFill="0" applyBorder="0" applyAlignment="0" applyProtection="0"/>
  </cellStyleXfs>
  <cellXfs count="122">
    <xf numFmtId="0" fontId="0" fillId="0" borderId="0" xfId="0"/>
    <xf numFmtId="164" fontId="2" fillId="3" borderId="1" xfId="0" applyNumberFormat="1" applyFont="1" applyFill="1" applyBorder="1" applyAlignment="1" applyProtection="1">
      <alignment horizontal="center" vertical="center" wrapText="1"/>
      <protection locked="0"/>
    </xf>
    <xf numFmtId="0" fontId="1" fillId="3" borderId="0" xfId="0" applyFont="1" applyFill="1" applyBorder="1" applyAlignment="1" applyProtection="1">
      <alignment vertical="center"/>
    </xf>
    <xf numFmtId="0" fontId="1" fillId="2" borderId="1" xfId="0" applyFont="1" applyFill="1" applyBorder="1" applyAlignment="1" applyProtection="1">
      <alignment horizontal="right" vertical="center"/>
    </xf>
    <xf numFmtId="0" fontId="0" fillId="3" borderId="0" xfId="0" applyFill="1" applyAlignment="1" applyProtection="1">
      <alignment vertical="center"/>
    </xf>
    <xf numFmtId="0" fontId="5" fillId="2" borderId="1" xfId="0" applyFont="1" applyFill="1" applyBorder="1" applyAlignment="1" applyProtection="1">
      <alignment horizontal="center" vertical="center" wrapText="1"/>
    </xf>
    <xf numFmtId="0" fontId="0" fillId="3" borderId="1" xfId="0" applyFont="1" applyFill="1" applyBorder="1" applyAlignment="1" applyProtection="1">
      <alignment horizontal="right" vertical="center"/>
    </xf>
    <xf numFmtId="0" fontId="0" fillId="3" borderId="0" xfId="0" applyFill="1" applyBorder="1" applyAlignment="1" applyProtection="1">
      <alignment horizontal="center" vertical="center"/>
    </xf>
    <xf numFmtId="164" fontId="0" fillId="3" borderId="0" xfId="0" applyNumberFormat="1" applyFill="1" applyBorder="1" applyAlignment="1" applyProtection="1">
      <alignment horizontal="center" vertical="center" wrapText="1"/>
    </xf>
    <xf numFmtId="0" fontId="1" fillId="2" borderId="1" xfId="0" applyFont="1" applyFill="1" applyBorder="1" applyAlignment="1" applyProtection="1">
      <alignment vertical="center"/>
    </xf>
    <xf numFmtId="0" fontId="1" fillId="2" borderId="1" xfId="0" applyFont="1" applyFill="1" applyBorder="1" applyAlignment="1" applyProtection="1">
      <alignment horizontal="center" vertical="center" wrapText="1"/>
    </xf>
    <xf numFmtId="0" fontId="0" fillId="3" borderId="1" xfId="0" applyFill="1" applyBorder="1" applyAlignment="1" applyProtection="1">
      <alignment horizontal="right" vertical="center"/>
    </xf>
    <xf numFmtId="0" fontId="8" fillId="0" borderId="0" xfId="2" applyProtection="1">
      <protection locked="0"/>
    </xf>
    <xf numFmtId="164" fontId="2" fillId="3" borderId="1" xfId="0" applyNumberFormat="1" applyFont="1" applyFill="1" applyBorder="1" applyAlignment="1" applyProtection="1">
      <alignment horizontal="center" vertical="center"/>
      <protection locked="0"/>
    </xf>
    <xf numFmtId="165" fontId="2" fillId="3"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xf>
    <xf numFmtId="0" fontId="5" fillId="3" borderId="0" xfId="0" applyFont="1" applyFill="1" applyBorder="1" applyAlignment="1" applyProtection="1">
      <alignment vertical="center" wrapText="1"/>
    </xf>
    <xf numFmtId="0" fontId="5" fillId="3" borderId="0" xfId="0" applyFont="1" applyFill="1" applyBorder="1" applyAlignment="1" applyProtection="1">
      <alignment horizontal="center" vertical="center" wrapText="1"/>
    </xf>
    <xf numFmtId="164" fontId="2" fillId="3" borderId="0" xfId="0" applyNumberFormat="1" applyFont="1" applyFill="1" applyBorder="1" applyAlignment="1" applyProtection="1">
      <alignment horizontal="center" vertical="center" wrapText="1"/>
      <protection locked="0"/>
    </xf>
    <xf numFmtId="164" fontId="2" fillId="3" borderId="0" xfId="0" applyNumberFormat="1" applyFont="1" applyFill="1" applyBorder="1" applyAlignment="1" applyProtection="1">
      <alignment horizontal="center" vertical="center"/>
      <protection locked="0"/>
    </xf>
    <xf numFmtId="0" fontId="1" fillId="4" borderId="2" xfId="0" applyFont="1" applyFill="1" applyBorder="1" applyAlignment="1" applyProtection="1">
      <alignment vertical="center"/>
    </xf>
    <xf numFmtId="0" fontId="1" fillId="4" borderId="3" xfId="0" applyFont="1" applyFill="1" applyBorder="1" applyAlignment="1" applyProtection="1">
      <alignment horizontal="center" vertical="center"/>
    </xf>
    <xf numFmtId="0" fontId="1" fillId="4" borderId="4" xfId="0" applyFont="1" applyFill="1" applyBorder="1" applyAlignment="1" applyProtection="1">
      <alignment horizontal="center" vertical="center"/>
    </xf>
    <xf numFmtId="0" fontId="7" fillId="2" borderId="1" xfId="0" applyFont="1" applyFill="1" applyBorder="1" applyAlignment="1" applyProtection="1">
      <alignment horizontal="center" vertical="center" wrapText="1"/>
    </xf>
    <xf numFmtId="0" fontId="8" fillId="0" borderId="0" xfId="2"/>
    <xf numFmtId="0" fontId="0" fillId="3" borderId="0" xfId="0" applyFill="1" applyProtection="1"/>
    <xf numFmtId="167" fontId="2" fillId="3" borderId="1" xfId="0" applyNumberFormat="1" applyFont="1" applyFill="1" applyBorder="1" applyAlignment="1" applyProtection="1">
      <alignment horizontal="center" vertical="center" wrapText="1"/>
      <protection locked="0"/>
    </xf>
    <xf numFmtId="0" fontId="12" fillId="3" borderId="0" xfId="2" applyFont="1" applyFill="1" applyAlignment="1" applyProtection="1">
      <alignment horizontal="left" vertical="center"/>
    </xf>
    <xf numFmtId="0" fontId="0" fillId="3" borderId="0" xfId="0" applyFill="1" applyAlignment="1" applyProtection="1">
      <alignment horizontal="left" vertical="center"/>
    </xf>
    <xf numFmtId="0" fontId="9" fillId="3" borderId="0" xfId="0" applyFont="1" applyFill="1" applyAlignment="1"/>
    <xf numFmtId="0" fontId="0" fillId="3" borderId="0" xfId="0" applyFont="1" applyFill="1" applyAlignment="1"/>
    <xf numFmtId="0" fontId="5" fillId="3" borderId="0" xfId="0" applyFont="1" applyFill="1" applyAlignment="1"/>
    <xf numFmtId="0" fontId="1" fillId="3" borderId="0" xfId="0" applyFont="1" applyFill="1" applyAlignment="1"/>
    <xf numFmtId="0" fontId="10" fillId="3" borderId="0" xfId="0" applyFont="1" applyFill="1" applyAlignment="1"/>
    <xf numFmtId="0" fontId="0" fillId="3" borderId="0" xfId="0" applyFont="1" applyFill="1" applyAlignment="1">
      <alignment horizontal="right"/>
    </xf>
    <xf numFmtId="0" fontId="2" fillId="3" borderId="0" xfId="0" applyFont="1" applyFill="1" applyAlignment="1"/>
    <xf numFmtId="0" fontId="12" fillId="3" borderId="0" xfId="2" applyFont="1" applyFill="1" applyAlignment="1" applyProtection="1">
      <alignment horizontal="left"/>
    </xf>
    <xf numFmtId="0" fontId="0" fillId="3" borderId="0" xfId="0" applyFont="1" applyFill="1" applyAlignment="1" applyProtection="1"/>
    <xf numFmtId="0" fontId="14" fillId="3" borderId="0" xfId="2" applyFont="1" applyFill="1" applyAlignment="1" applyProtection="1">
      <alignment horizontal="center"/>
      <protection locked="0"/>
    </xf>
    <xf numFmtId="0" fontId="11" fillId="3" borderId="0" xfId="0" applyFont="1" applyFill="1" applyAlignment="1" applyProtection="1">
      <alignment horizontal="left" vertical="center"/>
    </xf>
    <xf numFmtId="0" fontId="0" fillId="3" borderId="0" xfId="0" applyFont="1" applyFill="1" applyAlignment="1" applyProtection="1">
      <alignment horizontal="left" vertical="center"/>
    </xf>
    <xf numFmtId="0" fontId="8" fillId="3" borderId="0" xfId="2" applyFill="1" applyAlignment="1" applyProtection="1">
      <alignment horizontal="left" vertical="center"/>
    </xf>
    <xf numFmtId="0" fontId="2" fillId="3" borderId="0" xfId="0" applyFont="1" applyFill="1" applyAlignment="1" applyProtection="1">
      <alignment horizontal="left" vertical="center"/>
    </xf>
    <xf numFmtId="0" fontId="14" fillId="3" borderId="0" xfId="2" applyFont="1" applyFill="1" applyAlignment="1" applyProtection="1">
      <alignment horizontal="center" vertical="center"/>
      <protection locked="0"/>
    </xf>
    <xf numFmtId="10" fontId="5" fillId="3" borderId="0" xfId="1" applyNumberFormat="1" applyFont="1" applyFill="1" applyAlignment="1" applyProtection="1">
      <alignment horizontal="center" vertical="center"/>
    </xf>
    <xf numFmtId="10" fontId="5" fillId="3" borderId="0" xfId="0" applyNumberFormat="1" applyFont="1" applyFill="1" applyAlignment="1" applyProtection="1">
      <alignment horizontal="center" vertical="center"/>
    </xf>
    <xf numFmtId="6" fontId="5" fillId="3" borderId="0" xfId="0" applyNumberFormat="1" applyFont="1" applyFill="1" applyAlignment="1" applyProtection="1">
      <alignment horizontal="center" vertical="center"/>
    </xf>
    <xf numFmtId="0" fontId="0" fillId="3" borderId="0" xfId="0" applyFill="1" applyAlignment="1" applyProtection="1">
      <alignment horizontal="center" vertical="center" wrapText="1"/>
    </xf>
    <xf numFmtId="2" fontId="5" fillId="3" borderId="0" xfId="0" applyNumberFormat="1" applyFont="1" applyFill="1" applyAlignment="1" applyProtection="1">
      <alignment horizontal="center" vertical="center" wrapText="1"/>
    </xf>
    <xf numFmtId="0" fontId="7" fillId="4" borderId="3" xfId="0" applyFont="1" applyFill="1" applyBorder="1" applyAlignment="1" applyProtection="1">
      <alignment horizontal="left" vertical="center" wrapText="1"/>
    </xf>
    <xf numFmtId="9" fontId="6" fillId="4" borderId="3" xfId="0" applyNumberFormat="1" applyFont="1" applyFill="1" applyBorder="1" applyAlignment="1" applyProtection="1">
      <alignment horizontal="center" vertical="center" wrapText="1"/>
    </xf>
    <xf numFmtId="0" fontId="0" fillId="3" borderId="0" xfId="0" applyFill="1" applyAlignment="1" applyProtection="1">
      <alignment horizontal="right" vertical="center" wrapText="1"/>
    </xf>
    <xf numFmtId="38" fontId="5" fillId="3" borderId="0" xfId="0" applyNumberFormat="1" applyFont="1" applyFill="1" applyAlignment="1" applyProtection="1">
      <alignment horizontal="center" vertical="center" wrapText="1"/>
    </xf>
    <xf numFmtId="0" fontId="0" fillId="3" borderId="0" xfId="0" applyFont="1" applyFill="1" applyAlignment="1" applyProtection="1">
      <alignment horizontal="right" vertical="center" wrapText="1"/>
    </xf>
    <xf numFmtId="6" fontId="5" fillId="3" borderId="0" xfId="0" applyNumberFormat="1" applyFont="1" applyFill="1" applyAlignment="1" applyProtection="1">
      <alignment horizontal="center" vertical="center" wrapText="1"/>
    </xf>
    <xf numFmtId="166" fontId="5" fillId="3" borderId="0" xfId="0" applyNumberFormat="1" applyFont="1" applyFill="1" applyAlignment="1" applyProtection="1">
      <alignment horizontal="center" vertical="center" wrapText="1"/>
    </xf>
    <xf numFmtId="0" fontId="7" fillId="4" borderId="3" xfId="0" applyFont="1" applyFill="1" applyBorder="1" applyAlignment="1" applyProtection="1">
      <alignment horizontal="right" vertical="center" wrapText="1"/>
    </xf>
    <xf numFmtId="6" fontId="7" fillId="4" borderId="3" xfId="0" applyNumberFormat="1" applyFont="1" applyFill="1" applyBorder="1" applyAlignment="1" applyProtection="1">
      <alignment horizontal="center" vertical="center" wrapText="1"/>
    </xf>
    <xf numFmtId="0" fontId="7" fillId="3" borderId="0" xfId="0" applyFont="1" applyFill="1" applyBorder="1" applyAlignment="1" applyProtection="1">
      <alignment horizontal="right" vertical="center" wrapText="1"/>
    </xf>
    <xf numFmtId="6" fontId="7" fillId="3" borderId="0" xfId="0" applyNumberFormat="1" applyFont="1" applyFill="1" applyBorder="1" applyAlignment="1" applyProtection="1">
      <alignment horizontal="center" vertical="center" wrapText="1"/>
    </xf>
    <xf numFmtId="6" fontId="17" fillId="4" borderId="3" xfId="0" applyNumberFormat="1" applyFont="1" applyFill="1" applyBorder="1" applyAlignment="1" applyProtection="1">
      <alignment horizontal="center" vertical="center"/>
    </xf>
    <xf numFmtId="9" fontId="0" fillId="0" borderId="0" xfId="1" applyNumberFormat="1" applyFont="1" applyAlignment="1">
      <alignment horizontal="center" vertical="center"/>
    </xf>
    <xf numFmtId="10" fontId="2" fillId="5" borderId="1" xfId="0" applyNumberFormat="1" applyFont="1" applyFill="1" applyBorder="1" applyAlignment="1" applyProtection="1">
      <alignment horizontal="center" vertical="center"/>
      <protection locked="0"/>
    </xf>
    <xf numFmtId="8" fontId="2" fillId="5" borderId="1" xfId="0" applyNumberFormat="1" applyFont="1" applyFill="1" applyBorder="1" applyAlignment="1" applyProtection="1">
      <alignment horizontal="center" vertical="center"/>
      <protection locked="0"/>
    </xf>
    <xf numFmtId="0" fontId="0" fillId="3" borderId="0" xfId="0" applyNumberFormat="1" applyFill="1" applyAlignment="1" applyProtection="1">
      <alignment horizontal="right" vertical="center"/>
    </xf>
    <xf numFmtId="0" fontId="0" fillId="3" borderId="0" xfId="0" applyNumberFormat="1" applyFill="1" applyAlignment="1" applyProtection="1">
      <alignment horizontal="center" vertical="center"/>
    </xf>
    <xf numFmtId="0" fontId="0" fillId="3" borderId="0" xfId="0" applyNumberFormat="1" applyFill="1" applyAlignment="1" applyProtection="1">
      <alignment horizontal="center" vertical="center" wrapText="1"/>
    </xf>
    <xf numFmtId="0" fontId="5" fillId="3" borderId="0" xfId="0" applyNumberFormat="1" applyFont="1" applyFill="1" applyAlignment="1" applyProtection="1">
      <alignment horizontal="center" vertical="center" wrapText="1"/>
    </xf>
    <xf numFmtId="0" fontId="3" fillId="3" borderId="0" xfId="0" applyNumberFormat="1" applyFont="1" applyFill="1" applyAlignment="1" applyProtection="1">
      <alignment horizontal="left" vertical="center"/>
    </xf>
    <xf numFmtId="0" fontId="3" fillId="4" borderId="3" xfId="0" applyNumberFormat="1" applyFont="1" applyFill="1" applyBorder="1" applyAlignment="1" applyProtection="1">
      <alignment horizontal="left" vertical="center" wrapText="1"/>
    </xf>
    <xf numFmtId="0" fontId="0" fillId="4" borderId="3" xfId="0" applyNumberFormat="1" applyFill="1" applyBorder="1" applyAlignment="1" applyProtection="1">
      <alignment horizontal="center" vertical="center"/>
    </xf>
    <xf numFmtId="0" fontId="0" fillId="3" borderId="0" xfId="0" applyNumberFormat="1" applyFont="1" applyFill="1" applyAlignment="1" applyProtection="1">
      <alignment horizontal="center" vertical="center" wrapText="1"/>
    </xf>
    <xf numFmtId="0" fontId="5" fillId="3" borderId="0" xfId="0" applyNumberFormat="1" applyFont="1" applyFill="1" applyAlignment="1" applyProtection="1">
      <alignment horizontal="center" vertical="center"/>
    </xf>
    <xf numFmtId="0" fontId="0" fillId="3" borderId="0" xfId="0" applyNumberFormat="1" applyFill="1" applyBorder="1" applyAlignment="1" applyProtection="1">
      <alignment horizontal="center" vertical="center" wrapText="1"/>
    </xf>
    <xf numFmtId="0" fontId="17" fillId="4" borderId="3" xfId="0" applyNumberFormat="1" applyFont="1" applyFill="1" applyBorder="1" applyAlignment="1" applyProtection="1">
      <alignment horizontal="right" vertical="center" wrapText="1"/>
    </xf>
    <xf numFmtId="0" fontId="0" fillId="3" borderId="0" xfId="0" applyNumberFormat="1" applyFill="1" applyBorder="1" applyAlignment="1" applyProtection="1">
      <alignment horizontal="center" vertical="center"/>
    </xf>
    <xf numFmtId="0" fontId="0" fillId="3" borderId="0" xfId="0" applyNumberFormat="1" applyFill="1" applyBorder="1" applyAlignment="1" applyProtection="1">
      <alignment horizontal="right" vertical="center"/>
    </xf>
    <xf numFmtId="0" fontId="1" fillId="3"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right" vertical="center" wrapText="1"/>
    </xf>
    <xf numFmtId="0" fontId="7" fillId="4" borderId="3" xfId="0" applyNumberFormat="1" applyFont="1" applyFill="1" applyBorder="1" applyAlignment="1" applyProtection="1">
      <alignment horizontal="right" vertical="center" wrapText="1"/>
    </xf>
    <xf numFmtId="0" fontId="0" fillId="4" borderId="3" xfId="0" applyNumberFormat="1" applyFill="1" applyBorder="1" applyAlignment="1" applyProtection="1">
      <alignment horizontal="center" vertical="center" wrapText="1"/>
    </xf>
    <xf numFmtId="0" fontId="7" fillId="3" borderId="0" xfId="0" applyNumberFormat="1" applyFont="1" applyFill="1" applyBorder="1" applyAlignment="1" applyProtection="1">
      <alignment horizontal="center" vertical="center" wrapText="1"/>
    </xf>
    <xf numFmtId="0" fontId="1" fillId="3" borderId="0" xfId="0" applyNumberFormat="1" applyFont="1" applyFill="1" applyBorder="1" applyAlignment="1" applyProtection="1">
      <alignment horizontal="right" vertical="center"/>
    </xf>
    <xf numFmtId="0" fontId="1" fillId="3" borderId="0" xfId="0" applyNumberFormat="1" applyFont="1" applyFill="1" applyBorder="1" applyAlignment="1" applyProtection="1">
      <alignment horizontal="right" vertical="center" wrapText="1"/>
    </xf>
    <xf numFmtId="0" fontId="0" fillId="3" borderId="0" xfId="0" applyNumberFormat="1" applyFill="1" applyBorder="1" applyAlignment="1" applyProtection="1">
      <alignment horizontal="center"/>
    </xf>
    <xf numFmtId="0" fontId="0" fillId="3" borderId="0" xfId="0" applyNumberFormat="1" applyFill="1" applyBorder="1" applyProtection="1"/>
    <xf numFmtId="0" fontId="7" fillId="3" borderId="0" xfId="0" applyNumberFormat="1" applyFont="1" applyFill="1" applyBorder="1" applyAlignment="1" applyProtection="1">
      <alignment horizontal="right" vertical="center" wrapText="1"/>
    </xf>
    <xf numFmtId="0" fontId="5" fillId="3" borderId="0" xfId="0" applyNumberFormat="1" applyFont="1" applyFill="1" applyBorder="1" applyAlignment="1" applyProtection="1">
      <alignment horizontal="center" vertical="center" wrapText="1"/>
    </xf>
    <xf numFmtId="0" fontId="2" fillId="5" borderId="1" xfId="0" applyNumberFormat="1" applyFont="1" applyFill="1" applyBorder="1" applyAlignment="1" applyProtection="1">
      <alignment horizontal="center" vertical="center"/>
      <protection locked="0"/>
    </xf>
    <xf numFmtId="38" fontId="2" fillId="5" borderId="1" xfId="0" applyNumberFormat="1" applyFont="1" applyFill="1" applyBorder="1" applyAlignment="1" applyProtection="1">
      <alignment horizontal="center" vertical="center"/>
      <protection locked="0"/>
    </xf>
    <xf numFmtId="9" fontId="2" fillId="5" borderId="1" xfId="0" applyNumberFormat="1" applyFont="1" applyFill="1" applyBorder="1" applyAlignment="1" applyProtection="1">
      <alignment horizontal="center" vertical="center"/>
      <protection locked="0"/>
    </xf>
    <xf numFmtId="9" fontId="2" fillId="5" borderId="1" xfId="1" applyNumberFormat="1" applyFont="1" applyFill="1" applyBorder="1" applyAlignment="1" applyProtection="1">
      <alignment horizontal="center" vertical="center"/>
      <protection locked="0"/>
    </xf>
    <xf numFmtId="6" fontId="2" fillId="5" borderId="1" xfId="0" applyNumberFormat="1" applyFont="1" applyFill="1" applyBorder="1" applyAlignment="1" applyProtection="1">
      <alignment horizontal="center" vertical="center"/>
      <protection locked="0"/>
    </xf>
    <xf numFmtId="6" fontId="20" fillId="3" borderId="0" xfId="0" applyNumberFormat="1" applyFont="1" applyFill="1" applyAlignment="1" applyProtection="1">
      <alignment horizontal="center" vertical="center"/>
    </xf>
    <xf numFmtId="0" fontId="16" fillId="3" borderId="0" xfId="0" applyNumberFormat="1" applyFont="1" applyFill="1" applyBorder="1" applyAlignment="1" applyProtection="1">
      <alignment horizontal="center" vertical="center"/>
      <protection locked="0"/>
    </xf>
    <xf numFmtId="0" fontId="19" fillId="3" borderId="0" xfId="0" applyNumberFormat="1" applyFont="1" applyFill="1" applyBorder="1" applyAlignment="1" applyProtection="1">
      <alignment horizontal="center" vertical="center"/>
      <protection locked="0"/>
    </xf>
    <xf numFmtId="0" fontId="18" fillId="3" borderId="0" xfId="0" applyNumberFormat="1" applyFont="1" applyFill="1" applyBorder="1" applyAlignment="1" applyProtection="1">
      <alignment horizontal="center" vertical="center"/>
    </xf>
    <xf numFmtId="0" fontId="16" fillId="3" borderId="0" xfId="0" applyNumberFormat="1" applyFont="1" applyFill="1" applyBorder="1" applyAlignment="1" applyProtection="1">
      <alignment horizontal="center" vertical="center"/>
    </xf>
    <xf numFmtId="0" fontId="16" fillId="3" borderId="0" xfId="0" applyNumberFormat="1" applyFont="1" applyFill="1" applyBorder="1" applyAlignment="1" applyProtection="1">
      <alignment horizontal="center" vertical="center" wrapText="1"/>
    </xf>
    <xf numFmtId="0" fontId="19" fillId="3" borderId="0" xfId="1" applyNumberFormat="1" applyFont="1" applyFill="1" applyBorder="1" applyAlignment="1" applyProtection="1">
      <alignment horizontal="center" vertical="center"/>
    </xf>
    <xf numFmtId="0" fontId="19" fillId="3" borderId="0" xfId="0" applyNumberFormat="1" applyFont="1" applyFill="1" applyBorder="1" applyAlignment="1" applyProtection="1">
      <alignment horizontal="center" vertical="center"/>
    </xf>
    <xf numFmtId="0" fontId="16" fillId="3" borderId="0" xfId="0" applyNumberFormat="1" applyFont="1" applyFill="1" applyBorder="1" applyAlignment="1" applyProtection="1">
      <alignment horizontal="center"/>
    </xf>
    <xf numFmtId="38" fontId="18" fillId="3" borderId="0" xfId="0" applyNumberFormat="1" applyFont="1" applyFill="1" applyBorder="1" applyAlignment="1" applyProtection="1">
      <alignment horizontal="center" vertical="center"/>
    </xf>
    <xf numFmtId="10" fontId="18" fillId="3" borderId="0" xfId="0" applyNumberFormat="1" applyFont="1" applyFill="1" applyBorder="1" applyAlignment="1" applyProtection="1">
      <alignment horizontal="center" vertical="center"/>
    </xf>
    <xf numFmtId="9" fontId="18" fillId="3" borderId="5" xfId="0" applyNumberFormat="1" applyFont="1" applyFill="1" applyBorder="1" applyAlignment="1" applyProtection="1">
      <alignment horizontal="center" vertical="center"/>
    </xf>
    <xf numFmtId="9" fontId="18" fillId="3" borderId="0" xfId="1" applyNumberFormat="1" applyFont="1" applyFill="1" applyBorder="1" applyAlignment="1" applyProtection="1">
      <alignment horizontal="center" vertical="center"/>
    </xf>
    <xf numFmtId="8" fontId="18" fillId="3" borderId="0" xfId="0" applyNumberFormat="1" applyFont="1" applyFill="1" applyBorder="1" applyAlignment="1" applyProtection="1">
      <alignment horizontal="center" vertical="center"/>
    </xf>
    <xf numFmtId="6" fontId="18" fillId="3" borderId="0" xfId="0" applyNumberFormat="1" applyFont="1" applyFill="1" applyBorder="1" applyAlignment="1" applyProtection="1">
      <alignment horizontal="center" vertical="center"/>
    </xf>
    <xf numFmtId="9" fontId="18" fillId="3" borderId="0" xfId="0" applyNumberFormat="1" applyFont="1" applyFill="1" applyBorder="1" applyAlignment="1" applyProtection="1">
      <alignment horizontal="center" vertical="center"/>
    </xf>
    <xf numFmtId="164" fontId="2" fillId="5" borderId="1" xfId="0" applyNumberFormat="1" applyFont="1" applyFill="1" applyBorder="1" applyAlignment="1" applyProtection="1">
      <alignment horizontal="center" vertical="center"/>
      <protection locked="0"/>
    </xf>
    <xf numFmtId="164" fontId="18" fillId="3" borderId="5" xfId="0" applyNumberFormat="1" applyFont="1" applyFill="1" applyBorder="1" applyAlignment="1" applyProtection="1">
      <alignment horizontal="center" vertical="center"/>
    </xf>
    <xf numFmtId="164" fontId="18" fillId="3" borderId="0" xfId="0" applyNumberFormat="1" applyFont="1" applyFill="1" applyBorder="1" applyAlignment="1" applyProtection="1">
      <alignment horizontal="center" vertical="center"/>
    </xf>
    <xf numFmtId="8" fontId="7" fillId="4" borderId="3" xfId="0" applyNumberFormat="1" applyFont="1" applyFill="1" applyBorder="1" applyAlignment="1" applyProtection="1">
      <alignment horizontal="center" vertical="center" wrapText="1"/>
    </xf>
    <xf numFmtId="6" fontId="7" fillId="4" borderId="3" xfId="0"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xf>
    <xf numFmtId="0" fontId="5" fillId="3" borderId="0" xfId="0" applyFont="1" applyFill="1" applyAlignment="1" applyProtection="1">
      <alignment horizontal="left" vertical="center" wrapText="1"/>
    </xf>
    <xf numFmtId="0" fontId="7" fillId="3" borderId="0" xfId="0" applyFont="1" applyFill="1" applyAlignment="1" applyProtection="1">
      <alignment horizontal="left" vertical="center" wrapText="1"/>
    </xf>
    <xf numFmtId="0" fontId="0" fillId="3" borderId="0" xfId="0" applyFont="1" applyFill="1" applyAlignment="1" applyProtection="1">
      <alignment horizontal="right" vertical="center"/>
    </xf>
    <xf numFmtId="0" fontId="0" fillId="3" borderId="0" xfId="0" applyFill="1" applyAlignment="1" applyProtection="1">
      <alignment horizontal="left" vertical="center" indent="3"/>
    </xf>
    <xf numFmtId="0" fontId="10" fillId="3" borderId="0" xfId="0" applyFont="1" applyFill="1" applyAlignment="1" applyProtection="1">
      <alignment horizontal="left" vertical="center" indent="3"/>
    </xf>
    <xf numFmtId="0" fontId="13" fillId="3" borderId="0" xfId="2" applyFont="1" applyFill="1" applyAlignment="1" applyProtection="1">
      <alignment horizontal="left" vertical="center" indent="7"/>
      <protection locked="0"/>
    </xf>
  </cellXfs>
  <cellStyles count="3">
    <cellStyle name="Hyperlink" xfId="2" builtinId="8"/>
    <cellStyle name="Normal" xfId="0" builtinId="0"/>
    <cellStyle name="Percent" xfId="1" builtinId="5"/>
  </cellStyles>
  <dxfs count="4">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s>
  <tableStyles count="0" defaultTableStyle="TableStyleMedium2" defaultPivotStyle="PivotStyleLight16"/>
  <colors>
    <mruColors>
      <color rgb="FF12AA3D"/>
      <color rgb="FFCC0000"/>
      <color rgb="FFFEDEDE"/>
      <color rgb="FFFC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D12" lockText="1" noThreeD="1"/>
</file>

<file path=xl/ctrlProps/ctrlProp2.xml><?xml version="1.0" encoding="utf-8"?>
<formControlPr xmlns="http://schemas.microsoft.com/office/spreadsheetml/2009/9/main" objectType="CheckBox" checked="Checked" fmlaLink="F12" lockText="1" noThreeD="1"/>
</file>

<file path=xl/ctrlProps/ctrlProp3.xml><?xml version="1.0" encoding="utf-8"?>
<formControlPr xmlns="http://schemas.microsoft.com/office/spreadsheetml/2009/9/main" objectType="CheckBox" checked="Checked" fmlaLink="H12" lockText="1" noThreeD="1"/>
</file>

<file path=xl/ctrlProps/ctrlProp4.xml><?xml version="1.0" encoding="utf-8"?>
<formControlPr xmlns="http://schemas.microsoft.com/office/spreadsheetml/2009/9/main" objectType="CheckBox" checked="Checked" fmlaLink="J12"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183834</xdr:colOff>
      <xdr:row>0</xdr:row>
      <xdr:rowOff>85725</xdr:rowOff>
    </xdr:from>
    <xdr:to>
      <xdr:col>3</xdr:col>
      <xdr:colOff>349569</xdr:colOff>
      <xdr:row>7</xdr:row>
      <xdr:rowOff>0</xdr:rowOff>
    </xdr:to>
    <xdr:pic>
      <xdr:nvPicPr>
        <xdr:cNvPr id="2" name="Picture 1" descr="Image result for food resource action center">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73" t="22870" r="11175" b="21524"/>
        <a:stretch/>
      </xdr:blipFill>
      <xdr:spPr bwMode="auto">
        <a:xfrm>
          <a:off x="183834" y="85725"/>
          <a:ext cx="1697355" cy="1194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183834</xdr:colOff>
      <xdr:row>0</xdr:row>
      <xdr:rowOff>85725</xdr:rowOff>
    </xdr:from>
    <xdr:to>
      <xdr:col>4</xdr:col>
      <xdr:colOff>189549</xdr:colOff>
      <xdr:row>7</xdr:row>
      <xdr:rowOff>0</xdr:rowOff>
    </xdr:to>
    <xdr:pic>
      <xdr:nvPicPr>
        <xdr:cNvPr id="2" name="Picture 1" descr="Image result for food resource action center">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73" t="22870" r="11175" b="21524"/>
        <a:stretch/>
      </xdr:blipFill>
      <xdr:spPr bwMode="auto">
        <a:xfrm>
          <a:off x="183834" y="85725"/>
          <a:ext cx="1697355" cy="1194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330200</xdr:colOff>
          <xdr:row>10</xdr:row>
          <xdr:rowOff>190500</xdr:rowOff>
        </xdr:from>
        <xdr:to>
          <xdr:col>3</xdr:col>
          <xdr:colOff>546100</xdr:colOff>
          <xdr:row>12</xdr:row>
          <xdr:rowOff>12700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300-0000056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10</xdr:row>
          <xdr:rowOff>190500</xdr:rowOff>
        </xdr:from>
        <xdr:to>
          <xdr:col>5</xdr:col>
          <xdr:colOff>558800</xdr:colOff>
          <xdr:row>12</xdr:row>
          <xdr:rowOff>12700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300-0000066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355600</xdr:colOff>
          <xdr:row>10</xdr:row>
          <xdr:rowOff>190500</xdr:rowOff>
        </xdr:from>
        <xdr:to>
          <xdr:col>7</xdr:col>
          <xdr:colOff>558800</xdr:colOff>
          <xdr:row>12</xdr:row>
          <xdr:rowOff>12700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300-0000076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355600</xdr:colOff>
          <xdr:row>10</xdr:row>
          <xdr:rowOff>190500</xdr:rowOff>
        </xdr:from>
        <xdr:to>
          <xdr:col>9</xdr:col>
          <xdr:colOff>558800</xdr:colOff>
          <xdr:row>12</xdr:row>
          <xdr:rowOff>12700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300-0000086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rs.usda.gov/topics/food-nutrition-assistance/child-nutrition-programs/after-school-snacks-and-suppers/" TargetMode="External"/><Relationship Id="rId2" Type="http://schemas.openxmlformats.org/officeDocument/2006/relationships/hyperlink" Target="https://www.federalregister.gov/documents/2019/08/07/2019-16907/child-and-adult-care-food-program-national-average-payment-rates-day-care-home-food-service-payment" TargetMode="External"/><Relationship Id="rId1" Type="http://schemas.openxmlformats.org/officeDocument/2006/relationships/hyperlink" Target="https://www.federalregister.gov/documents/2019/08/07/2019-16903/national-school-lunch-special-milk-and-school-breakfast-programs-national-average-paymentsmaximum" TargetMode="External"/><Relationship Id="rId5" Type="http://schemas.openxmlformats.org/officeDocument/2006/relationships/printerSettings" Target="../printerSettings/printerSettings1.bin"/><Relationship Id="rId4" Type="http://schemas.openxmlformats.org/officeDocument/2006/relationships/hyperlink" Target="https://www.fns.usda.gov/usda-fis/value-donated-foods-notic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rac.org/wp-content/uploads/making-cep-work-with-lower-isps.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2803-9AC0-4F87-A20F-5448B8320D70}">
  <sheetPr codeName="Sheet2"/>
  <dimension ref="B1:L24"/>
  <sheetViews>
    <sheetView zoomScale="80" zoomScaleNormal="80" workbookViewId="0">
      <selection activeCell="P16" sqref="P16"/>
    </sheetView>
  </sheetViews>
  <sheetFormatPr baseColWidth="10" defaultColWidth="8.83203125" defaultRowHeight="27.25" customHeight="1" x14ac:dyDescent="0.2"/>
  <cols>
    <col min="1" max="1" width="8.83203125" style="4"/>
    <col min="2" max="2" width="39" style="4" customWidth="1"/>
    <col min="3" max="3" width="8.83203125" style="4" customWidth="1"/>
    <col min="4" max="8" width="8.83203125" style="4"/>
    <col min="9" max="9" width="34.1640625" style="4" bestFit="1" customWidth="1"/>
    <col min="10" max="16384" width="8.83203125" style="4"/>
  </cols>
  <sheetData>
    <row r="1" spans="2:12" ht="10.5" customHeight="1" x14ac:dyDescent="0.2"/>
    <row r="2" spans="2:12" ht="27.25" customHeight="1" x14ac:dyDescent="0.2">
      <c r="B2" s="3" t="s">
        <v>14</v>
      </c>
      <c r="C2" s="14">
        <v>1.6</v>
      </c>
      <c r="I2" s="3" t="s">
        <v>13</v>
      </c>
      <c r="J2" s="13">
        <v>7.0000000000000007E-2</v>
      </c>
    </row>
    <row r="3" spans="2:12" ht="10.75" customHeight="1" x14ac:dyDescent="0.2"/>
    <row r="4" spans="2:12" ht="27.25" customHeight="1" x14ac:dyDescent="0.2">
      <c r="B4" s="115" t="s">
        <v>10</v>
      </c>
      <c r="C4" s="115" t="s">
        <v>19</v>
      </c>
      <c r="D4" s="115"/>
      <c r="E4" s="115" t="s">
        <v>18</v>
      </c>
      <c r="F4" s="115"/>
      <c r="G4" s="114" t="s">
        <v>3</v>
      </c>
      <c r="I4" s="9" t="s">
        <v>11</v>
      </c>
      <c r="J4" s="10" t="s">
        <v>6</v>
      </c>
      <c r="K4" s="10" t="s">
        <v>8</v>
      </c>
      <c r="L4" s="10" t="s">
        <v>7</v>
      </c>
    </row>
    <row r="5" spans="2:12" ht="27.25" customHeight="1" x14ac:dyDescent="0.2">
      <c r="B5" s="115"/>
      <c r="C5" s="5" t="s">
        <v>2</v>
      </c>
      <c r="D5" s="5" t="s">
        <v>15</v>
      </c>
      <c r="E5" s="5" t="s">
        <v>2</v>
      </c>
      <c r="F5" s="5" t="s">
        <v>15</v>
      </c>
      <c r="G5" s="114"/>
      <c r="I5" s="20" t="s">
        <v>12</v>
      </c>
      <c r="J5" s="21"/>
      <c r="K5" s="21"/>
      <c r="L5" s="22"/>
    </row>
    <row r="6" spans="2:12" ht="27.25" customHeight="1" x14ac:dyDescent="0.2">
      <c r="B6" s="6" t="s">
        <v>12</v>
      </c>
      <c r="C6" s="13">
        <v>2.2000000000000002</v>
      </c>
      <c r="D6" s="13">
        <v>1.9</v>
      </c>
      <c r="E6" s="1">
        <v>1.84</v>
      </c>
      <c r="F6" s="1">
        <v>1.54</v>
      </c>
      <c r="G6" s="1">
        <v>0.31</v>
      </c>
      <c r="I6" s="11" t="s">
        <v>2</v>
      </c>
      <c r="J6" s="13">
        <v>3.41</v>
      </c>
      <c r="K6" s="13">
        <v>3.48</v>
      </c>
      <c r="L6" s="13">
        <v>3.58</v>
      </c>
    </row>
    <row r="7" spans="2:12" ht="27.25" customHeight="1" x14ac:dyDescent="0.2">
      <c r="B7" s="6" t="s">
        <v>4</v>
      </c>
      <c r="C7" s="13">
        <v>3.53</v>
      </c>
      <c r="D7" s="13">
        <v>3.23</v>
      </c>
      <c r="E7" s="13">
        <v>2.95</v>
      </c>
      <c r="F7" s="13">
        <v>2.65</v>
      </c>
      <c r="G7" s="13">
        <v>0.47</v>
      </c>
      <c r="I7" s="11" t="s">
        <v>15</v>
      </c>
      <c r="J7" s="13">
        <v>3.01</v>
      </c>
      <c r="K7" s="13">
        <v>3.08</v>
      </c>
      <c r="L7" s="13">
        <v>3.18</v>
      </c>
    </row>
    <row r="8" spans="2:12" ht="27.25" customHeight="1" x14ac:dyDescent="0.2">
      <c r="B8" s="6" t="s">
        <v>17</v>
      </c>
      <c r="C8" s="1">
        <v>2.57</v>
      </c>
      <c r="D8" s="1">
        <v>2.27</v>
      </c>
      <c r="E8" s="1">
        <v>2.15</v>
      </c>
      <c r="F8" s="1">
        <v>1.85</v>
      </c>
      <c r="G8" s="1">
        <v>0.36</v>
      </c>
      <c r="I8" s="11" t="s">
        <v>3</v>
      </c>
      <c r="J8" s="13">
        <v>0.32</v>
      </c>
      <c r="K8" s="13">
        <v>0.39</v>
      </c>
      <c r="L8" s="13">
        <v>0.4</v>
      </c>
    </row>
    <row r="9" spans="2:12" ht="9" customHeight="1" x14ac:dyDescent="0.2">
      <c r="B9" s="7"/>
      <c r="C9" s="8"/>
      <c r="D9" s="8"/>
      <c r="E9" s="8"/>
    </row>
    <row r="10" spans="2:12" ht="27.25" customHeight="1" x14ac:dyDescent="0.2">
      <c r="B10" s="15" t="s">
        <v>20</v>
      </c>
      <c r="C10" s="23" t="s">
        <v>2</v>
      </c>
      <c r="D10" s="23" t="s">
        <v>15</v>
      </c>
      <c r="E10" s="23" t="s">
        <v>3</v>
      </c>
      <c r="F10" s="2"/>
      <c r="G10" s="16"/>
      <c r="I10" s="20" t="s">
        <v>4</v>
      </c>
      <c r="J10" s="21"/>
      <c r="K10" s="21"/>
      <c r="L10" s="22"/>
    </row>
    <row r="11" spans="2:12" ht="27.25" customHeight="1" x14ac:dyDescent="0.2">
      <c r="B11" s="6" t="s">
        <v>12</v>
      </c>
      <c r="C11" s="13">
        <v>0.94</v>
      </c>
      <c r="D11" s="13">
        <v>0.47</v>
      </c>
      <c r="E11" s="1">
        <v>0.08</v>
      </c>
      <c r="F11" s="17"/>
      <c r="G11" s="16"/>
      <c r="I11" s="11" t="s">
        <v>2</v>
      </c>
      <c r="J11" s="13">
        <v>5.54</v>
      </c>
      <c r="K11" s="13">
        <v>5.61</v>
      </c>
      <c r="L11" s="13">
        <v>5.78</v>
      </c>
    </row>
    <row r="12" spans="2:12" ht="27.25" customHeight="1" x14ac:dyDescent="0.2">
      <c r="B12" s="6" t="s">
        <v>4</v>
      </c>
      <c r="C12" s="13">
        <v>1.52</v>
      </c>
      <c r="D12" s="13">
        <v>0.76</v>
      </c>
      <c r="E12" s="13">
        <v>0.13</v>
      </c>
      <c r="F12" s="18"/>
      <c r="G12" s="18"/>
      <c r="I12" s="11" t="s">
        <v>15</v>
      </c>
      <c r="J12" s="1">
        <v>5.14</v>
      </c>
      <c r="K12" s="1">
        <v>5.21</v>
      </c>
      <c r="L12" s="1">
        <v>5.38</v>
      </c>
    </row>
    <row r="13" spans="2:12" ht="27.25" customHeight="1" x14ac:dyDescent="0.2">
      <c r="B13" s="6" t="s">
        <v>17</v>
      </c>
      <c r="C13" s="1">
        <v>1.1000000000000001</v>
      </c>
      <c r="D13" s="1">
        <v>0.55000000000000004</v>
      </c>
      <c r="E13" s="1">
        <v>0.1</v>
      </c>
      <c r="F13" s="19"/>
      <c r="G13" s="19"/>
      <c r="I13" s="11" t="s">
        <v>3</v>
      </c>
      <c r="J13" s="1">
        <v>0.53</v>
      </c>
      <c r="K13" s="1">
        <v>0.6</v>
      </c>
      <c r="L13" s="1">
        <v>0.63</v>
      </c>
    </row>
    <row r="14" spans="2:12" ht="9" customHeight="1" x14ac:dyDescent="0.2">
      <c r="F14" s="18"/>
      <c r="G14" s="18"/>
    </row>
    <row r="15" spans="2:12" ht="27.25" customHeight="1" x14ac:dyDescent="0.2">
      <c r="B15" s="15" t="s">
        <v>23</v>
      </c>
      <c r="C15" s="23" t="s">
        <v>2</v>
      </c>
      <c r="D15" s="23" t="s">
        <v>15</v>
      </c>
      <c r="E15" s="23" t="s">
        <v>3</v>
      </c>
      <c r="I15" s="20" t="s">
        <v>5</v>
      </c>
      <c r="J15" s="21"/>
      <c r="K15" s="21"/>
      <c r="L15" s="22"/>
    </row>
    <row r="16" spans="2:12" ht="27.25" customHeight="1" x14ac:dyDescent="0.2">
      <c r="B16" s="6" t="s">
        <v>12</v>
      </c>
      <c r="C16" s="13">
        <v>3.41</v>
      </c>
      <c r="D16" s="13">
        <v>3.01</v>
      </c>
      <c r="E16" s="1">
        <v>0.32</v>
      </c>
      <c r="I16" s="11" t="s">
        <v>2</v>
      </c>
      <c r="J16" s="1">
        <v>4</v>
      </c>
      <c r="K16" s="1">
        <v>4.07</v>
      </c>
      <c r="L16" s="1">
        <v>4.18</v>
      </c>
    </row>
    <row r="17" spans="2:12" ht="27.25" customHeight="1" x14ac:dyDescent="0.2">
      <c r="B17" s="6" t="s">
        <v>4</v>
      </c>
      <c r="C17" s="13">
        <v>5.54</v>
      </c>
      <c r="D17" s="13">
        <v>5.14</v>
      </c>
      <c r="E17" s="13">
        <v>0.53</v>
      </c>
      <c r="I17" s="11" t="s">
        <v>15</v>
      </c>
      <c r="J17" s="1">
        <v>3.6</v>
      </c>
      <c r="K17" s="1">
        <v>3.67</v>
      </c>
      <c r="L17" s="1">
        <v>3.78</v>
      </c>
    </row>
    <row r="18" spans="2:12" ht="27.25" customHeight="1" x14ac:dyDescent="0.2">
      <c r="B18" s="6" t="s">
        <v>17</v>
      </c>
      <c r="C18" s="1">
        <v>4</v>
      </c>
      <c r="D18" s="1">
        <v>3.6</v>
      </c>
      <c r="E18" s="1">
        <v>0.38</v>
      </c>
      <c r="I18" s="11" t="s">
        <v>3</v>
      </c>
      <c r="J18" s="1">
        <v>0.38</v>
      </c>
      <c r="K18" s="1">
        <v>0.45</v>
      </c>
      <c r="L18" s="1">
        <v>0.46</v>
      </c>
    </row>
    <row r="19" spans="2:12" ht="9" customHeight="1" x14ac:dyDescent="0.2"/>
    <row r="20" spans="2:12" ht="27.5" customHeight="1" x14ac:dyDescent="0.2">
      <c r="B20" s="3" t="s">
        <v>26</v>
      </c>
      <c r="C20" s="26">
        <v>0.23749999999999999</v>
      </c>
    </row>
    <row r="21" spans="2:12" ht="27.25" customHeight="1" x14ac:dyDescent="0.2">
      <c r="B21" s="12" t="s">
        <v>16</v>
      </c>
    </row>
    <row r="22" spans="2:12" ht="27.25" customHeight="1" x14ac:dyDescent="0.2">
      <c r="B22" s="24" t="s">
        <v>22</v>
      </c>
    </row>
    <row r="23" spans="2:12" ht="27.25" customHeight="1" x14ac:dyDescent="0.2">
      <c r="B23" s="24" t="s">
        <v>24</v>
      </c>
    </row>
    <row r="24" spans="2:12" ht="27.25" customHeight="1" x14ac:dyDescent="0.2">
      <c r="B24" s="24" t="s">
        <v>25</v>
      </c>
    </row>
  </sheetData>
  <mergeCells count="4">
    <mergeCell ref="G4:G5"/>
    <mergeCell ref="B4:B5"/>
    <mergeCell ref="C4:D4"/>
    <mergeCell ref="E4:F4"/>
  </mergeCells>
  <hyperlinks>
    <hyperlink ref="B21" r:id="rId1" location="p-31" display="https://www.federalregister.gov/documents/2019/08/07/2019-16903/national-school-lunch-special-milk-and-school-breakfast-programs-national-average-paymentsmaximum - p-31" xr:uid="{A9038C97-4694-4BAA-BA94-B5D598D60C92}"/>
    <hyperlink ref="B22" r:id="rId2" xr:uid="{9BBC958C-7762-4E3D-9D5D-42234ED85F15}"/>
    <hyperlink ref="B23" r:id="rId3" xr:uid="{DBB64D63-6053-40F8-95D9-6AB648EC2A83}"/>
    <hyperlink ref="B24" r:id="rId4" xr:uid="{444EC649-7A48-4744-9729-505AA5450BAE}"/>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F36E-F08A-4858-B16C-B275D9AB262E}">
  <sheetPr codeName="Sheet3"/>
  <dimension ref="B9:T31"/>
  <sheetViews>
    <sheetView topLeftCell="A4" zoomScaleNormal="100" workbookViewId="0">
      <selection activeCell="B15" sqref="B15:T15"/>
    </sheetView>
  </sheetViews>
  <sheetFormatPr baseColWidth="10" defaultColWidth="8.83203125" defaultRowHeight="15" x14ac:dyDescent="0.2"/>
  <cols>
    <col min="1" max="17" width="7" style="28" customWidth="1"/>
    <col min="18" max="16384" width="8.83203125" style="28"/>
  </cols>
  <sheetData>
    <row r="9" spans="2:20" ht="19" x14ac:dyDescent="0.2">
      <c r="B9" s="39"/>
    </row>
    <row r="10" spans="2:20" ht="116.75" customHeight="1" x14ac:dyDescent="0.2">
      <c r="B10" s="116" t="s">
        <v>78</v>
      </c>
      <c r="C10" s="116"/>
      <c r="D10" s="116"/>
      <c r="E10" s="116"/>
      <c r="F10" s="116"/>
      <c r="G10" s="116"/>
      <c r="H10" s="116"/>
      <c r="I10" s="116"/>
      <c r="J10" s="116"/>
      <c r="K10" s="116"/>
      <c r="L10" s="116"/>
      <c r="M10" s="116"/>
      <c r="N10" s="116"/>
      <c r="O10" s="116"/>
      <c r="P10" s="116"/>
      <c r="Q10" s="116"/>
      <c r="R10" s="116"/>
      <c r="S10" s="116"/>
      <c r="T10" s="116"/>
    </row>
    <row r="12" spans="2:20" ht="34.25" customHeight="1" x14ac:dyDescent="0.2">
      <c r="B12" s="117" t="s">
        <v>77</v>
      </c>
      <c r="C12" s="117"/>
      <c r="D12" s="117"/>
      <c r="E12" s="117"/>
      <c r="F12" s="117"/>
      <c r="G12" s="117"/>
      <c r="H12" s="117"/>
      <c r="I12" s="117"/>
      <c r="J12" s="117"/>
      <c r="K12" s="117"/>
      <c r="L12" s="117"/>
      <c r="M12" s="117"/>
      <c r="N12" s="117"/>
      <c r="O12" s="117"/>
      <c r="P12" s="117"/>
      <c r="Q12" s="117"/>
      <c r="R12" s="117"/>
      <c r="S12" s="117"/>
      <c r="T12" s="117"/>
    </row>
    <row r="13" spans="2:20" x14ac:dyDescent="0.2">
      <c r="B13" s="119" t="s">
        <v>31</v>
      </c>
      <c r="C13" s="119"/>
      <c r="D13" s="119"/>
      <c r="E13" s="119"/>
      <c r="F13" s="119"/>
      <c r="G13" s="119"/>
      <c r="H13" s="119"/>
      <c r="I13" s="119"/>
      <c r="J13" s="119"/>
      <c r="K13" s="119"/>
      <c r="L13" s="119"/>
      <c r="M13" s="119"/>
      <c r="N13" s="119"/>
      <c r="O13" s="119"/>
      <c r="P13" s="119"/>
      <c r="Q13" s="119"/>
      <c r="R13" s="119"/>
      <c r="S13" s="119"/>
      <c r="T13" s="119"/>
    </row>
    <row r="14" spans="2:20" x14ac:dyDescent="0.2">
      <c r="B14" s="119" t="s">
        <v>33</v>
      </c>
      <c r="C14" s="119"/>
      <c r="D14" s="119"/>
      <c r="E14" s="119"/>
      <c r="F14" s="119"/>
      <c r="G14" s="119"/>
      <c r="H14" s="119"/>
      <c r="I14" s="119"/>
      <c r="J14" s="119"/>
      <c r="K14" s="119"/>
      <c r="L14" s="119"/>
      <c r="M14" s="119"/>
      <c r="N14" s="119"/>
      <c r="O14" s="119"/>
      <c r="P14" s="119"/>
      <c r="Q14" s="119"/>
      <c r="R14" s="119"/>
      <c r="S14" s="119"/>
      <c r="T14" s="119"/>
    </row>
    <row r="15" spans="2:20" x14ac:dyDescent="0.2">
      <c r="B15" s="121" t="s">
        <v>32</v>
      </c>
      <c r="C15" s="121"/>
      <c r="D15" s="121"/>
      <c r="E15" s="121"/>
      <c r="F15" s="121"/>
      <c r="G15" s="121"/>
      <c r="H15" s="121"/>
      <c r="I15" s="121"/>
      <c r="J15" s="121"/>
      <c r="K15" s="121"/>
      <c r="L15" s="121"/>
      <c r="M15" s="121"/>
      <c r="N15" s="121"/>
      <c r="O15" s="121"/>
      <c r="P15" s="121"/>
      <c r="Q15" s="121"/>
      <c r="R15" s="121"/>
      <c r="S15" s="121"/>
      <c r="T15" s="121"/>
    </row>
    <row r="16" spans="2:20" x14ac:dyDescent="0.2">
      <c r="B16" s="119" t="s">
        <v>34</v>
      </c>
      <c r="C16" s="119"/>
      <c r="D16" s="119"/>
      <c r="E16" s="119"/>
      <c r="F16" s="119"/>
      <c r="G16" s="119"/>
      <c r="H16" s="119"/>
      <c r="I16" s="119"/>
      <c r="J16" s="119"/>
      <c r="K16" s="119"/>
      <c r="L16" s="119"/>
      <c r="M16" s="119"/>
      <c r="N16" s="119"/>
      <c r="O16" s="119"/>
      <c r="P16" s="119"/>
      <c r="Q16" s="119"/>
      <c r="R16" s="119"/>
      <c r="S16" s="119"/>
      <c r="T16" s="119"/>
    </row>
    <row r="17" spans="2:20" x14ac:dyDescent="0.2">
      <c r="B17" s="120" t="s">
        <v>35</v>
      </c>
      <c r="C17" s="120"/>
      <c r="D17" s="120"/>
      <c r="E17" s="120"/>
      <c r="F17" s="120"/>
      <c r="G17" s="120"/>
      <c r="H17" s="120"/>
      <c r="I17" s="120"/>
      <c r="J17" s="120"/>
      <c r="K17" s="120"/>
      <c r="L17" s="120"/>
      <c r="M17" s="120"/>
      <c r="N17" s="120"/>
      <c r="O17" s="120"/>
      <c r="P17" s="120"/>
      <c r="Q17" s="120"/>
      <c r="R17" s="120"/>
      <c r="S17" s="120"/>
      <c r="T17" s="120"/>
    </row>
    <row r="18" spans="2:20" x14ac:dyDescent="0.2">
      <c r="B18" s="119" t="s">
        <v>36</v>
      </c>
      <c r="C18" s="119"/>
      <c r="D18" s="119"/>
      <c r="E18" s="119"/>
      <c r="F18" s="119"/>
      <c r="G18" s="119"/>
      <c r="H18" s="119"/>
      <c r="I18" s="119"/>
      <c r="J18" s="119"/>
      <c r="K18" s="119"/>
      <c r="L18" s="119"/>
      <c r="M18" s="119"/>
      <c r="N18" s="119"/>
      <c r="O18" s="119"/>
      <c r="P18" s="119"/>
      <c r="Q18" s="119"/>
      <c r="R18" s="119"/>
      <c r="S18" s="119"/>
      <c r="T18" s="119"/>
    </row>
    <row r="20" spans="2:20" ht="19" x14ac:dyDescent="0.2">
      <c r="B20" s="118" t="s">
        <v>37</v>
      </c>
      <c r="C20" s="118"/>
      <c r="D20" s="118"/>
      <c r="E20" s="118"/>
      <c r="F20" s="118"/>
      <c r="G20" s="43" t="s">
        <v>39</v>
      </c>
      <c r="H20" s="40" t="s">
        <v>38</v>
      </c>
    </row>
    <row r="21" spans="2:20" x14ac:dyDescent="0.2">
      <c r="B21" s="41"/>
      <c r="C21" s="42"/>
    </row>
    <row r="22" spans="2:20" x14ac:dyDescent="0.2">
      <c r="B22" s="27"/>
    </row>
    <row r="23" spans="2:20" x14ac:dyDescent="0.2">
      <c r="B23" s="27"/>
      <c r="C23" s="42"/>
    </row>
    <row r="24" spans="2:20" x14ac:dyDescent="0.2">
      <c r="B24" s="27"/>
      <c r="C24" s="42"/>
    </row>
    <row r="25" spans="2:20" x14ac:dyDescent="0.2">
      <c r="B25" s="27"/>
      <c r="C25" s="42"/>
    </row>
    <row r="26" spans="2:20" x14ac:dyDescent="0.2">
      <c r="B26" s="27"/>
      <c r="C26" s="42"/>
    </row>
    <row r="27" spans="2:20" x14ac:dyDescent="0.2">
      <c r="B27" s="27"/>
      <c r="C27" s="42"/>
    </row>
    <row r="28" spans="2:20" x14ac:dyDescent="0.2">
      <c r="B28" s="27"/>
      <c r="C28" s="42"/>
    </row>
    <row r="29" spans="2:20" x14ac:dyDescent="0.2">
      <c r="B29" s="27"/>
      <c r="C29" s="42"/>
    </row>
    <row r="30" spans="2:20" x14ac:dyDescent="0.2">
      <c r="B30" s="27"/>
      <c r="C30" s="42"/>
    </row>
    <row r="31" spans="2:20" x14ac:dyDescent="0.2">
      <c r="B31" s="27"/>
      <c r="C31" s="42"/>
    </row>
  </sheetData>
  <sheetProtection sheet="1" objects="1" scenarios="1" selectLockedCells="1"/>
  <mergeCells count="9">
    <mergeCell ref="B10:T10"/>
    <mergeCell ref="B12:T12"/>
    <mergeCell ref="B20:F20"/>
    <mergeCell ref="B13:T13"/>
    <mergeCell ref="B14:T14"/>
    <mergeCell ref="B16:T16"/>
    <mergeCell ref="B17:T17"/>
    <mergeCell ref="B18:T18"/>
    <mergeCell ref="B15:T15"/>
  </mergeCells>
  <hyperlinks>
    <hyperlink ref="B15" r:id="rId1" xr:uid="{061CC9B2-2D43-4B51-B347-ACDDBC80613F}"/>
    <hyperlink ref="G20" location="INSTRUCTIONS!C16" display="HERE" xr:uid="{231B8BBB-ECE5-4024-8DDB-5D5BC7B7D950}"/>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ED3FB-291F-4B3D-B15F-55F62B0B43E7}">
  <sheetPr codeName="Sheet4"/>
  <dimension ref="B9:D33"/>
  <sheetViews>
    <sheetView zoomScaleNormal="100" workbookViewId="0">
      <selection activeCell="C20" sqref="C20"/>
    </sheetView>
  </sheetViews>
  <sheetFormatPr baseColWidth="10" defaultColWidth="5.83203125" defaultRowHeight="15" x14ac:dyDescent="0.2"/>
  <cols>
    <col min="1" max="16384" width="5.83203125" style="30"/>
  </cols>
  <sheetData>
    <row r="9" spans="2:2" x14ac:dyDescent="0.2">
      <c r="B9" s="29"/>
    </row>
    <row r="10" spans="2:2" x14ac:dyDescent="0.2">
      <c r="B10" s="31"/>
    </row>
    <row r="12" spans="2:2" x14ac:dyDescent="0.2">
      <c r="B12" s="32" t="s">
        <v>27</v>
      </c>
    </row>
    <row r="13" spans="2:2" x14ac:dyDescent="0.2">
      <c r="B13" s="32" t="s">
        <v>47</v>
      </c>
    </row>
    <row r="14" spans="2:2" x14ac:dyDescent="0.2">
      <c r="B14" s="33" t="s">
        <v>28</v>
      </c>
    </row>
    <row r="15" spans="2:2" x14ac:dyDescent="0.2">
      <c r="B15" s="33" t="s">
        <v>79</v>
      </c>
    </row>
    <row r="16" spans="2:2" x14ac:dyDescent="0.2">
      <c r="B16" s="30" t="s">
        <v>42</v>
      </c>
    </row>
    <row r="20" spans="2:4" ht="19" x14ac:dyDescent="0.25">
      <c r="B20" s="34" t="s">
        <v>40</v>
      </c>
      <c r="C20" s="38" t="s">
        <v>39</v>
      </c>
      <c r="D20" s="30" t="s">
        <v>41</v>
      </c>
    </row>
    <row r="21" spans="2:4" x14ac:dyDescent="0.2">
      <c r="C21" s="35"/>
    </row>
    <row r="22" spans="2:4" x14ac:dyDescent="0.2">
      <c r="B22" s="36"/>
      <c r="C22" s="35"/>
    </row>
    <row r="23" spans="2:4" x14ac:dyDescent="0.2">
      <c r="B23" s="36"/>
      <c r="C23" s="35"/>
    </row>
    <row r="24" spans="2:4" x14ac:dyDescent="0.2">
      <c r="B24" s="36"/>
      <c r="C24" s="35"/>
    </row>
    <row r="25" spans="2:4" x14ac:dyDescent="0.2">
      <c r="B25" s="36"/>
      <c r="C25" s="35"/>
    </row>
    <row r="26" spans="2:4" x14ac:dyDescent="0.2">
      <c r="B26" s="36"/>
      <c r="C26" s="35"/>
    </row>
    <row r="27" spans="2:4" x14ac:dyDescent="0.2">
      <c r="B27" s="36"/>
      <c r="C27" s="35"/>
    </row>
    <row r="28" spans="2:4" x14ac:dyDescent="0.2">
      <c r="B28" s="36"/>
      <c r="C28" s="35"/>
    </row>
    <row r="29" spans="2:4" x14ac:dyDescent="0.2">
      <c r="B29" s="36"/>
      <c r="C29" s="35"/>
    </row>
    <row r="30" spans="2:4" x14ac:dyDescent="0.2">
      <c r="B30" s="36"/>
      <c r="C30" s="35"/>
    </row>
    <row r="31" spans="2:4" x14ac:dyDescent="0.2">
      <c r="B31" s="36"/>
      <c r="C31" s="35"/>
    </row>
    <row r="32" spans="2:4" x14ac:dyDescent="0.2">
      <c r="B32" s="37"/>
    </row>
    <row r="33" spans="2:2" x14ac:dyDescent="0.2">
      <c r="B33" s="37"/>
    </row>
  </sheetData>
  <sheetProtection sheet="1" objects="1" scenarios="1" selectLockedCells="1"/>
  <hyperlinks>
    <hyperlink ref="C20" location="'BREAK-EVEN CALCULATOR'!D4" display="HERE" xr:uid="{7D1060BA-CC25-47FD-AD6A-04BD98858AE7}"/>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6D726-29D2-41F1-A769-8F7CF10EC6B2}">
  <sheetPr codeName="Sheet1"/>
  <dimension ref="B1:DJ52"/>
  <sheetViews>
    <sheetView zoomScale="80" zoomScaleNormal="80" workbookViewId="0">
      <selection activeCell="D16" sqref="D16"/>
    </sheetView>
  </sheetViews>
  <sheetFormatPr baseColWidth="10" defaultColWidth="8.83203125" defaultRowHeight="15" x14ac:dyDescent="0.2"/>
  <cols>
    <col min="1" max="1" width="8.83203125" style="65"/>
    <col min="2" max="2" width="72.6640625" style="64" customWidth="1"/>
    <col min="3" max="3" width="1.33203125" style="64" customWidth="1"/>
    <col min="4" max="4" width="12.33203125" style="65" customWidth="1"/>
    <col min="5" max="5" width="1.33203125" style="97" customWidth="1"/>
    <col min="6" max="6" width="12.33203125" style="65" customWidth="1"/>
    <col min="7" max="7" width="1.33203125" style="97" customWidth="1"/>
    <col min="8" max="8" width="12.33203125" style="65" customWidth="1"/>
    <col min="9" max="9" width="1.33203125" style="97" customWidth="1"/>
    <col min="10" max="10" width="12.33203125" style="65" customWidth="1"/>
    <col min="11" max="11" width="2.1640625" style="65" customWidth="1"/>
    <col min="12" max="12" width="52.1640625" style="66" customWidth="1"/>
    <col min="13" max="13" width="18.1640625" style="66" customWidth="1"/>
    <col min="14" max="14" width="20.1640625" style="66" customWidth="1"/>
    <col min="15" max="15" width="13.5" style="66" customWidth="1"/>
    <col min="16" max="16" width="12.6640625" style="66" customWidth="1"/>
    <col min="17" max="114" width="11.6640625" style="66" customWidth="1"/>
    <col min="115" max="16384" width="8.83203125" style="65"/>
  </cols>
  <sheetData>
    <row r="1" spans="2:114" ht="16" customHeight="1" x14ac:dyDescent="0.2">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row>
    <row r="2" spans="2:114" ht="16" customHeight="1" x14ac:dyDescent="0.2">
      <c r="B2" s="68" t="s">
        <v>53</v>
      </c>
      <c r="C2" s="68"/>
      <c r="L2" s="69" t="s">
        <v>63</v>
      </c>
      <c r="M2" s="70"/>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row>
    <row r="3" spans="2:114" ht="16" customHeight="1" x14ac:dyDescent="0.2">
      <c r="B3" s="65"/>
      <c r="C3" s="65"/>
      <c r="L3" s="64" t="s">
        <v>0</v>
      </c>
      <c r="M3" s="46">
        <f>IF($D$18=0,0,HLOOKUP($D$18,'PARTICIPATION RATE TABLES'!$B$2:$CW$11,6,FALSE)*$D$5)</f>
        <v>1493152.2000000002</v>
      </c>
      <c r="P3" s="73"/>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row>
    <row r="4" spans="2:114" ht="16" customHeight="1" x14ac:dyDescent="0.2">
      <c r="B4" s="64" t="s">
        <v>48</v>
      </c>
      <c r="D4" s="88" t="s">
        <v>73</v>
      </c>
      <c r="E4" s="96"/>
      <c r="K4" s="72"/>
      <c r="L4" s="64" t="s">
        <v>21</v>
      </c>
      <c r="M4" s="46">
        <f>IF($F$18=0,0,HLOOKUP($F$18,'PARTICIPATION RATE TABLES'!$B$13:$CW$22,6,FALSE)*$D$5)</f>
        <v>0</v>
      </c>
    </row>
    <row r="5" spans="2:114" ht="16" customHeight="1" x14ac:dyDescent="0.2">
      <c r="B5" s="64" t="str">
        <f>"ANNUAL OPERATING DAYS FOR YOUR "&amp;$D$4</f>
        <v>ANNUAL OPERATING DAYS FOR YOUR DISTRICT</v>
      </c>
      <c r="D5" s="89">
        <v>180</v>
      </c>
      <c r="E5" s="102"/>
      <c r="L5" s="64" t="s">
        <v>1</v>
      </c>
      <c r="M5" s="46">
        <f>IF($H$18=0,0,HLOOKUP($H$18,'PARTICIPATION RATE TABLES'!$B$24:$CW$33,6,FALSE)*$D$5)</f>
        <v>2650401</v>
      </c>
    </row>
    <row r="6" spans="2:114" ht="16" customHeight="1" x14ac:dyDescent="0.2">
      <c r="B6" s="64" t="str">
        <f>"AVERAGE DAILY STUDENT ATTENDANCE IN YOUR "&amp;$D$4</f>
        <v>AVERAGE DAILY STUDENT ATTENDANCE IN YOUR DISTRICT</v>
      </c>
      <c r="D6" s="89">
        <v>5100</v>
      </c>
      <c r="E6" s="102"/>
      <c r="L6" s="64" t="s">
        <v>23</v>
      </c>
      <c r="M6" s="46">
        <f>IF($J$18=0,0,HLOOKUP($J$18,'PARTICIPATION RATE TABLES'!$B$35:$CW$44,6,FALSE)*$D$5)</f>
        <v>1007695.8</v>
      </c>
    </row>
    <row r="7" spans="2:114" ht="16" customHeight="1" x14ac:dyDescent="0.2">
      <c r="B7" s="64" t="str">
        <f>"ISP % IN YOUR "&amp;$D$4</f>
        <v>ISP % IN YOUR DISTRICT</v>
      </c>
      <c r="D7" s="62">
        <v>0.56999999999999995</v>
      </c>
      <c r="E7" s="103"/>
      <c r="L7" s="64" t="s">
        <v>64</v>
      </c>
      <c r="M7" s="92">
        <v>0</v>
      </c>
    </row>
    <row r="8" spans="2:114" ht="16" customHeight="1" x14ac:dyDescent="0.2">
      <c r="B8" s="64" t="str">
        <f>"FREE-RATE REIMBURSEABLE % IN YOUR "&amp;$D$4</f>
        <v>FREE-RATE REIMBURSEABLE % IN YOUR DISTRICT</v>
      </c>
      <c r="D8" s="44">
        <f>IF(D7&gt;=0.4,MIN(D7*'FEDERAL RATES (HIDDEN)'!C2,1),D7)</f>
        <v>0.91199999999999992</v>
      </c>
      <c r="E8" s="99"/>
      <c r="L8" s="79" t="s">
        <v>65</v>
      </c>
      <c r="M8" s="113">
        <f>SUM(M3:M7)</f>
        <v>5151249</v>
      </c>
      <c r="N8" s="65"/>
      <c r="O8" s="65"/>
    </row>
    <row r="9" spans="2:114" ht="16" customHeight="1" x14ac:dyDescent="0.2">
      <c r="B9" s="64" t="str">
        <f>"PAID-RATE REIMBURSEABLE % IN YOUR "&amp;$D$4</f>
        <v>PAID-RATE REIMBURSEABLE % IN YOUR DISTRICT</v>
      </c>
      <c r="D9" s="45">
        <f>1-D8</f>
        <v>8.8000000000000078E-2</v>
      </c>
      <c r="E9" s="100"/>
      <c r="L9" s="64"/>
      <c r="M9" s="65"/>
      <c r="N9" s="65"/>
      <c r="O9" s="65"/>
      <c r="P9" s="65"/>
    </row>
    <row r="10" spans="2:114" ht="16" customHeight="1" x14ac:dyDescent="0.2">
      <c r="K10" s="75"/>
      <c r="L10" s="69" t="s">
        <v>66</v>
      </c>
      <c r="M10" s="70"/>
      <c r="N10" s="65"/>
      <c r="O10" s="65"/>
    </row>
    <row r="11" spans="2:114" ht="16" customHeight="1" x14ac:dyDescent="0.2">
      <c r="B11" s="76"/>
      <c r="C11" s="76"/>
      <c r="D11" s="77" t="s">
        <v>0</v>
      </c>
      <c r="E11" s="96"/>
      <c r="F11" s="77" t="s">
        <v>21</v>
      </c>
      <c r="G11" s="96"/>
      <c r="H11" s="77" t="s">
        <v>1</v>
      </c>
      <c r="I11" s="96"/>
      <c r="J11" s="77" t="s">
        <v>23</v>
      </c>
      <c r="N11" s="65"/>
      <c r="O11" s="65"/>
    </row>
    <row r="12" spans="2:114" ht="16" customHeight="1" x14ac:dyDescent="0.2">
      <c r="B12" s="78" t="s">
        <v>49</v>
      </c>
      <c r="C12" s="78"/>
      <c r="D12" s="94" t="b">
        <v>1</v>
      </c>
      <c r="F12" s="95" t="b">
        <v>1</v>
      </c>
      <c r="G12" s="100"/>
      <c r="H12" s="95" t="b">
        <v>1</v>
      </c>
      <c r="I12" s="100"/>
      <c r="J12" s="95" t="b">
        <v>1</v>
      </c>
      <c r="L12" s="79" t="s">
        <v>68</v>
      </c>
      <c r="M12" s="80"/>
      <c r="N12" s="65"/>
      <c r="O12" s="65"/>
      <c r="P12" s="65"/>
    </row>
    <row r="13" spans="2:114" ht="16" customHeight="1" x14ac:dyDescent="0.2">
      <c r="B13" s="76" t="s">
        <v>51</v>
      </c>
      <c r="C13" s="76"/>
      <c r="D13" s="109">
        <v>2.2000000000000002</v>
      </c>
      <c r="E13" s="110"/>
      <c r="F13" s="109">
        <v>0.94</v>
      </c>
      <c r="G13" s="111"/>
      <c r="H13" s="109">
        <v>3.48</v>
      </c>
      <c r="I13" s="111"/>
      <c r="J13" s="109">
        <v>3.41</v>
      </c>
      <c r="L13" s="64" t="s">
        <v>0</v>
      </c>
      <c r="M13" s="46">
        <f>IF(D18=0,0,HLOOKUP($D$18,'PARTICIPATION RATE TABLES'!$B$2:$CW$11,7,FALSE)*$D$5)</f>
        <v>1101330</v>
      </c>
      <c r="N13" s="65"/>
      <c r="O13" s="65"/>
      <c r="P13" s="65"/>
    </row>
    <row r="14" spans="2:114" ht="16" customHeight="1" x14ac:dyDescent="0.2">
      <c r="B14" s="76" t="s">
        <v>52</v>
      </c>
      <c r="C14" s="76"/>
      <c r="D14" s="109">
        <v>0.31</v>
      </c>
      <c r="E14" s="110"/>
      <c r="F14" s="109">
        <v>0.08</v>
      </c>
      <c r="G14" s="111"/>
      <c r="H14" s="109">
        <v>0.39</v>
      </c>
      <c r="I14" s="111"/>
      <c r="J14" s="109">
        <v>0.32</v>
      </c>
      <c r="K14" s="75"/>
      <c r="L14" s="64" t="s">
        <v>21</v>
      </c>
      <c r="M14" s="46">
        <f>IF($F$18=0,0,HLOOKUP($F$18,'PARTICIPATION RATE TABLES'!$B$13:$CW$22,7,FALSE)*$D$5)</f>
        <v>0</v>
      </c>
      <c r="N14" s="65"/>
      <c r="O14" s="65"/>
      <c r="P14" s="65"/>
    </row>
    <row r="15" spans="2:114" ht="16" customHeight="1" x14ac:dyDescent="0.2">
      <c r="B15" s="76" t="s">
        <v>50</v>
      </c>
      <c r="C15" s="76"/>
      <c r="D15" s="109">
        <v>1.5</v>
      </c>
      <c r="E15" s="110"/>
      <c r="F15" s="109">
        <v>0.6</v>
      </c>
      <c r="G15" s="111"/>
      <c r="H15" s="109">
        <v>2.25</v>
      </c>
      <c r="I15" s="111"/>
      <c r="J15" s="109">
        <v>2.25</v>
      </c>
      <c r="K15" s="75"/>
      <c r="L15" s="64" t="s">
        <v>1</v>
      </c>
      <c r="M15" s="46">
        <f>IF($H$18=0,0,HLOOKUP($H$18,'PARTICIPATION RATE TABLES'!$B$24:$CW$33,7,FALSE)*$D$5)</f>
        <v>1858545</v>
      </c>
      <c r="N15" s="65"/>
      <c r="O15" s="65"/>
      <c r="P15" s="65"/>
    </row>
    <row r="16" spans="2:114" ht="16" customHeight="1" x14ac:dyDescent="0.2">
      <c r="B16" s="64" t="s">
        <v>80</v>
      </c>
      <c r="D16" s="90">
        <v>0</v>
      </c>
      <c r="E16" s="104"/>
      <c r="F16" s="90">
        <v>0</v>
      </c>
      <c r="G16" s="108"/>
      <c r="H16" s="90">
        <v>0</v>
      </c>
      <c r="I16" s="108"/>
      <c r="J16" s="90">
        <v>0</v>
      </c>
      <c r="K16" s="75"/>
      <c r="L16" s="64" t="s">
        <v>23</v>
      </c>
      <c r="M16" s="46">
        <f>IF($J$18=0,0,HLOOKUP($J$18,'PARTICIPATION RATE TABLES'!$B$35:$CW$44,7,FALSE)*$D$5)</f>
        <v>722520</v>
      </c>
      <c r="N16" s="65"/>
      <c r="O16" s="65"/>
      <c r="P16" s="65"/>
    </row>
    <row r="17" spans="2:18" ht="16" customHeight="1" x14ac:dyDescent="0.2">
      <c r="K17" s="75"/>
      <c r="L17" s="79" t="s">
        <v>69</v>
      </c>
      <c r="M17" s="57">
        <f>SUM(M13:M16)</f>
        <v>3682395</v>
      </c>
      <c r="N17" s="65"/>
      <c r="O17" s="65"/>
      <c r="P17" s="65"/>
    </row>
    <row r="18" spans="2:18" ht="16" customHeight="1" x14ac:dyDescent="0.2">
      <c r="B18" s="78" t="s">
        <v>62</v>
      </c>
      <c r="C18" s="78"/>
      <c r="D18" s="91">
        <v>0.8</v>
      </c>
      <c r="E18" s="105"/>
      <c r="F18" s="90">
        <v>0</v>
      </c>
      <c r="G18" s="108"/>
      <c r="H18" s="90">
        <v>0.9</v>
      </c>
      <c r="I18" s="108"/>
      <c r="J18" s="90">
        <v>0.35</v>
      </c>
      <c r="K18" s="75"/>
      <c r="N18" s="65"/>
      <c r="O18" s="65"/>
      <c r="P18" s="65"/>
    </row>
    <row r="19" spans="2:18" ht="16" customHeight="1" x14ac:dyDescent="0.2">
      <c r="K19" s="75"/>
      <c r="L19" s="79" t="s">
        <v>54</v>
      </c>
      <c r="M19" s="80"/>
      <c r="N19" s="75"/>
      <c r="O19" s="65"/>
      <c r="P19" s="65"/>
    </row>
    <row r="20" spans="2:18" ht="16" customHeight="1" x14ac:dyDescent="0.2">
      <c r="B20" s="82" t="s">
        <v>29</v>
      </c>
      <c r="C20" s="82"/>
      <c r="D20" s="75"/>
      <c r="K20" s="75"/>
      <c r="L20" s="64" t="s">
        <v>0</v>
      </c>
      <c r="M20" s="46">
        <f>IF($D$18=0,0,HLOOKUP($D$18,'PARTICIPATION RATE TABLES'!$B$2:$CW$11,8,FALSE)*$D$5)</f>
        <v>358951.99999999988</v>
      </c>
      <c r="N20" s="65"/>
      <c r="O20" s="65"/>
      <c r="P20" s="65"/>
    </row>
    <row r="21" spans="2:18" ht="16" customHeight="1" x14ac:dyDescent="0.2">
      <c r="B21" s="64" t="str">
        <f>"AVERAGE MEALS PRODUCED PER LABOR HOUR IN YOUR "&amp;$D$4</f>
        <v>AVERAGE MEALS PRODUCED PER LABOR HOUR IN YOUR DISTRICT</v>
      </c>
      <c r="D21" s="89">
        <v>18</v>
      </c>
      <c r="K21" s="75"/>
      <c r="L21" s="64" t="s">
        <v>21</v>
      </c>
      <c r="M21" s="46">
        <f>IF($F$18=0,0,HLOOKUP($F$18,'PARTICIPATION RATE TABLES'!$B$13:$CW$22,8,FALSE)*$D$5)</f>
        <v>0</v>
      </c>
    </row>
    <row r="22" spans="2:18" ht="16" customHeight="1" x14ac:dyDescent="0.2">
      <c r="B22" s="64" t="str">
        <f>"AVERAGE HOURLY DIRECT LABOR WAGE IN YOUR "&amp;$D$4</f>
        <v>AVERAGE HOURLY DIRECT LABOR WAGE IN YOUR DISTRICT</v>
      </c>
      <c r="D22" s="63">
        <v>10</v>
      </c>
      <c r="E22" s="106"/>
      <c r="K22" s="75"/>
      <c r="L22" s="64" t="s">
        <v>1</v>
      </c>
      <c r="M22" s="46">
        <f>IF($H$18=0,0,HLOOKUP($H$18,'PARTICIPATION RATE TABLES'!$B$24:$CW$33,8,FALSE)*$D$5)</f>
        <v>605748</v>
      </c>
    </row>
    <row r="23" spans="2:18" ht="16" customHeight="1" x14ac:dyDescent="0.2">
      <c r="B23" s="64" t="s">
        <v>74</v>
      </c>
      <c r="D23" s="62">
        <v>0.2</v>
      </c>
      <c r="E23" s="103"/>
      <c r="K23" s="75"/>
      <c r="L23" s="64" t="s">
        <v>23</v>
      </c>
      <c r="M23" s="46">
        <f>IF($J$18=0,0,HLOOKUP($J$18,'PARTICIPATION RATE TABLES'!$B$35:$CW$44,8,FALSE)*$D$5)</f>
        <v>235488</v>
      </c>
    </row>
    <row r="24" spans="2:18" ht="16" customHeight="1" x14ac:dyDescent="0.2">
      <c r="B24" s="64" t="s">
        <v>72</v>
      </c>
      <c r="D24" s="62">
        <v>0.12</v>
      </c>
      <c r="E24" s="102"/>
      <c r="L24" s="79" t="s">
        <v>70</v>
      </c>
      <c r="M24" s="57">
        <f>SUM(M20:M23)</f>
        <v>1200188</v>
      </c>
    </row>
    <row r="25" spans="2:18" ht="16" customHeight="1" x14ac:dyDescent="0.2">
      <c r="B25" s="64" t="str">
        <f>"ANNUAL ADMINISTRATIVE SALARY EXPENSE FOR YOUR "&amp;$D$4</f>
        <v>ANNUAL ADMINISTRATIVE SALARY EXPENSE FOR YOUR DISTRICT</v>
      </c>
      <c r="D25" s="92">
        <v>60000</v>
      </c>
    </row>
    <row r="26" spans="2:18" ht="16" customHeight="1" x14ac:dyDescent="0.2">
      <c r="B26" s="65"/>
      <c r="C26" s="65"/>
      <c r="E26" s="98"/>
      <c r="L26" s="79" t="s">
        <v>71</v>
      </c>
      <c r="M26" s="80"/>
    </row>
    <row r="27" spans="2:18" ht="16" customHeight="1" x14ac:dyDescent="0.2">
      <c r="B27" s="83" t="s">
        <v>71</v>
      </c>
      <c r="C27" s="83"/>
      <c r="D27" s="73"/>
      <c r="E27" s="107"/>
      <c r="L27" s="64" t="str">
        <f>"ANNUAL ADMINISTRATIVE SALARY EXPENSE FOR YOUR "&amp;$D$4</f>
        <v>ANNUAL ADMINISTRATIVE SALARY EXPENSE FOR YOUR DISTRICT</v>
      </c>
      <c r="M27" s="93">
        <f>D25+(D25*D23)+(D25*D24)</f>
        <v>79200</v>
      </c>
      <c r="R27" s="76"/>
    </row>
    <row r="28" spans="2:18" ht="16" customHeight="1" x14ac:dyDescent="0.2">
      <c r="B28" s="64" t="str">
        <f>"ANNUAL OVERHEAD EXPENSE FOR YOUR "&amp;$D$4</f>
        <v>ANNUAL OVERHEAD EXPENSE FOR YOUR DISTRICT</v>
      </c>
      <c r="D28" s="92">
        <v>5000</v>
      </c>
      <c r="E28" s="107"/>
      <c r="L28" s="64" t="str">
        <f>"ANNUAL OVERHEAD EXPENSE FOR YOUR "&amp;$D$4</f>
        <v>ANNUAL OVERHEAD EXPENSE FOR YOUR DISTRICT</v>
      </c>
      <c r="M28" s="93">
        <f>D28</f>
        <v>5000</v>
      </c>
      <c r="R28" s="64"/>
    </row>
    <row r="29" spans="2:18" s="75" customFormat="1" ht="16" customHeight="1" x14ac:dyDescent="0.2">
      <c r="B29" s="78" t="s">
        <v>75</v>
      </c>
      <c r="C29" s="73"/>
      <c r="D29" s="92">
        <v>5000</v>
      </c>
      <c r="E29" s="107"/>
      <c r="G29" s="97"/>
      <c r="I29" s="97"/>
      <c r="L29" s="64" t="str">
        <f>"ANNUAL UTILITIES EXPENSE FOR YOUR "&amp;$D$4</f>
        <v>ANNUAL UTILITIES EXPENSE FOR YOUR DISTRICT</v>
      </c>
      <c r="M29" s="93">
        <f>D29</f>
        <v>5000</v>
      </c>
    </row>
    <row r="30" spans="2:18" s="73" customFormat="1" ht="16" customHeight="1" x14ac:dyDescent="0.2">
      <c r="B30" s="76" t="s">
        <v>76</v>
      </c>
      <c r="C30" s="75"/>
      <c r="D30" s="92">
        <v>5000</v>
      </c>
      <c r="E30" s="98"/>
      <c r="G30" s="98"/>
      <c r="I30" s="98"/>
      <c r="L30" s="64" t="str">
        <f>"ANNUAL MAINTENANCE EXPENSE FOR YOUR "&amp;$D$4</f>
        <v>ANNUAL MAINTENANCE EXPENSE FOR YOUR DISTRICT</v>
      </c>
      <c r="M30" s="93">
        <f>D30</f>
        <v>5000</v>
      </c>
    </row>
    <row r="31" spans="2:18" s="75" customFormat="1" ht="16" customHeight="1" x14ac:dyDescent="0.2">
      <c r="B31" s="64" t="s">
        <v>71</v>
      </c>
      <c r="C31" s="64"/>
      <c r="D31" s="92">
        <v>0</v>
      </c>
      <c r="E31" s="97"/>
      <c r="G31" s="97"/>
      <c r="H31" s="84"/>
      <c r="I31" s="101"/>
      <c r="J31" s="84"/>
      <c r="K31" s="85"/>
      <c r="L31" s="64" t="s">
        <v>71</v>
      </c>
      <c r="M31" s="93">
        <f>D31</f>
        <v>0</v>
      </c>
    </row>
    <row r="32" spans="2:18" ht="16" customHeight="1" x14ac:dyDescent="0.2">
      <c r="L32" s="79" t="s">
        <v>70</v>
      </c>
      <c r="M32" s="57">
        <f>SUM(M27:M31)</f>
        <v>94200</v>
      </c>
    </row>
    <row r="33" spans="2:114" ht="16" customHeight="1" x14ac:dyDescent="0.2">
      <c r="L33" s="75"/>
      <c r="M33" s="75"/>
    </row>
    <row r="34" spans="2:114" ht="16" customHeight="1" x14ac:dyDescent="0.2">
      <c r="B34" s="65"/>
      <c r="C34" s="65"/>
      <c r="L34" s="79" t="s">
        <v>67</v>
      </c>
      <c r="M34" s="113">
        <f>SUM(M17,M24,M32)</f>
        <v>4976783</v>
      </c>
    </row>
    <row r="35" spans="2:114" x14ac:dyDescent="0.2">
      <c r="B35" s="65"/>
      <c r="C35" s="65"/>
      <c r="L35" s="71"/>
      <c r="M35" s="71"/>
    </row>
    <row r="36" spans="2:114" ht="20" x14ac:dyDescent="0.2">
      <c r="L36" s="74" t="s">
        <v>9</v>
      </c>
      <c r="M36" s="60">
        <f>M8-M34</f>
        <v>174466</v>
      </c>
    </row>
    <row r="48" spans="2:114" x14ac:dyDescent="0.2">
      <c r="L48" s="86"/>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c r="BD48" s="81"/>
      <c r="BE48" s="81"/>
      <c r="BF48" s="81"/>
      <c r="BG48" s="81"/>
      <c r="BH48" s="81"/>
      <c r="BI48" s="81"/>
      <c r="BJ48" s="81"/>
      <c r="BK48" s="81"/>
      <c r="BL48" s="81"/>
      <c r="BM48" s="81"/>
      <c r="BN48" s="81"/>
      <c r="BO48" s="81"/>
      <c r="BP48" s="81"/>
      <c r="BQ48" s="81"/>
      <c r="BR48" s="81"/>
      <c r="BS48" s="81"/>
      <c r="BT48" s="81"/>
      <c r="BU48" s="81"/>
      <c r="BV48" s="81"/>
      <c r="BW48" s="81"/>
      <c r="BX48" s="81"/>
      <c r="BY48" s="81"/>
      <c r="BZ48" s="81"/>
      <c r="CA48" s="81"/>
      <c r="CB48" s="81"/>
      <c r="CC48" s="81"/>
      <c r="CD48" s="81"/>
      <c r="CE48" s="81"/>
      <c r="CF48" s="81"/>
      <c r="CG48" s="81"/>
      <c r="CH48" s="81"/>
      <c r="CI48" s="81"/>
      <c r="CJ48" s="81"/>
      <c r="CK48" s="81"/>
      <c r="CL48" s="81"/>
      <c r="CM48" s="81"/>
      <c r="CN48" s="81"/>
      <c r="CO48" s="81"/>
      <c r="CP48" s="81"/>
      <c r="CQ48" s="81"/>
      <c r="CR48" s="81"/>
      <c r="CS48" s="81"/>
      <c r="CT48" s="81"/>
      <c r="CU48" s="81"/>
      <c r="CV48" s="81"/>
      <c r="CW48" s="81"/>
      <c r="CX48" s="81"/>
      <c r="CY48" s="81"/>
      <c r="CZ48" s="81"/>
      <c r="DA48" s="81"/>
      <c r="DB48" s="81"/>
      <c r="DC48" s="81"/>
      <c r="DD48" s="81"/>
      <c r="DE48" s="81"/>
      <c r="DF48" s="81"/>
      <c r="DG48" s="81"/>
      <c r="DH48" s="81"/>
      <c r="DI48" s="81"/>
      <c r="DJ48" s="81"/>
    </row>
    <row r="49" spans="12:114" x14ac:dyDescent="0.2">
      <c r="L49" s="78"/>
      <c r="M49" s="73"/>
      <c r="N49" s="73"/>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row>
    <row r="50" spans="12:114" x14ac:dyDescent="0.2">
      <c r="L50" s="86"/>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c r="BD50" s="81"/>
      <c r="BE50" s="81"/>
      <c r="BF50" s="81"/>
      <c r="BG50" s="81"/>
      <c r="BH50" s="81"/>
      <c r="BI50" s="81"/>
      <c r="BJ50" s="81"/>
      <c r="BK50" s="81"/>
      <c r="BL50" s="81"/>
      <c r="BM50" s="81"/>
      <c r="BN50" s="81"/>
      <c r="BO50" s="81"/>
      <c r="BP50" s="81"/>
      <c r="BQ50" s="81"/>
      <c r="BR50" s="81"/>
      <c r="BS50" s="81"/>
      <c r="BT50" s="81"/>
      <c r="BU50" s="81"/>
      <c r="BV50" s="81"/>
      <c r="BW50" s="81"/>
      <c r="BX50" s="81"/>
      <c r="BY50" s="81"/>
      <c r="BZ50" s="81"/>
      <c r="CA50" s="81"/>
      <c r="CB50" s="81"/>
      <c r="CC50" s="81"/>
      <c r="CD50" s="81"/>
      <c r="CE50" s="81"/>
      <c r="CF50" s="81"/>
      <c r="CG50" s="81"/>
      <c r="CH50" s="81"/>
      <c r="CI50" s="81"/>
      <c r="CJ50" s="81"/>
      <c r="CK50" s="81"/>
      <c r="CL50" s="81"/>
      <c r="CM50" s="81"/>
      <c r="CN50" s="81"/>
      <c r="CO50" s="81"/>
      <c r="CP50" s="81"/>
      <c r="CQ50" s="81"/>
      <c r="CR50" s="81"/>
      <c r="CS50" s="81"/>
      <c r="CT50" s="81"/>
      <c r="CU50" s="81"/>
      <c r="CV50" s="81"/>
      <c r="CW50" s="81"/>
      <c r="CX50" s="81"/>
      <c r="CY50" s="81"/>
      <c r="CZ50" s="81"/>
      <c r="DA50" s="81"/>
      <c r="DB50" s="81"/>
      <c r="DC50" s="81"/>
      <c r="DD50" s="81"/>
      <c r="DE50" s="81"/>
      <c r="DF50" s="81"/>
      <c r="DG50" s="81"/>
      <c r="DH50" s="81"/>
      <c r="DI50" s="81"/>
      <c r="DJ50" s="81"/>
    </row>
    <row r="51" spans="12:114" x14ac:dyDescent="0.2">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row>
    <row r="52" spans="12:114" x14ac:dyDescent="0.2">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row>
  </sheetData>
  <sheetProtection sheet="1" selectLockedCells="1"/>
  <conditionalFormatting sqref="D13:D18">
    <cfRule type="expression" dxfId="3" priority="5">
      <formula>$D$12=FALSE</formula>
    </cfRule>
  </conditionalFormatting>
  <conditionalFormatting sqref="F13:F18">
    <cfRule type="expression" dxfId="2" priority="3">
      <formula>$F$12=FALSE</formula>
    </cfRule>
  </conditionalFormatting>
  <conditionalFormatting sqref="H13:H18">
    <cfRule type="expression" dxfId="1" priority="2">
      <formula>$H$12=FALSE</formula>
    </cfRule>
  </conditionalFormatting>
  <conditionalFormatting sqref="J13:J18">
    <cfRule type="expression" dxfId="0" priority="1">
      <formula>$J$12=FALSE</formula>
    </cfRule>
  </conditionalFormatting>
  <dataValidations count="7">
    <dataValidation type="decimal" allowBlank="1" showInputMessage="1" showErrorMessage="1" sqref="D7:E7 D23:D24" xr:uid="{5AD23987-53E5-43BE-8FF2-44F55D69FABB}">
      <formula1>0</formula1>
      <formula2>1</formula2>
    </dataValidation>
    <dataValidation type="list" allowBlank="1" showInputMessage="1" showErrorMessage="1" sqref="D4:E4" xr:uid="{78A0CFC4-6A14-493C-91E5-FBDF7087798F}">
      <formula1>"SCHOOL,ISP GROUP,DISTRICT"</formula1>
    </dataValidation>
    <dataValidation type="whole" allowBlank="1" showInputMessage="1" showErrorMessage="1" sqref="D5" xr:uid="{12EAA7DA-E416-443B-B729-EC17977D3ED6}">
      <formula1>0</formula1>
      <formula2>365</formula2>
    </dataValidation>
    <dataValidation type="whole" allowBlank="1" showInputMessage="1" showErrorMessage="1" sqref="D6" xr:uid="{058537FF-1C1F-4A9C-B695-F1E0019E13C9}">
      <formula1>0</formula1>
      <formula2>1000000</formula2>
    </dataValidation>
    <dataValidation type="whole" allowBlank="1" showInputMessage="1" showErrorMessage="1" sqref="D21" xr:uid="{DED18BA4-671A-4921-9754-732427CD6DCD}">
      <formula1>0</formula1>
      <formula2>200</formula2>
    </dataValidation>
    <dataValidation type="decimal" allowBlank="1" showInputMessage="1" showErrorMessage="1" sqref="D13:D15 F13:F15 H13:H15 J13:J15" xr:uid="{6AF47A3F-418B-4747-8310-EDC101F75A19}">
      <formula1>0</formula1>
      <formula2>20</formula2>
    </dataValidation>
    <dataValidation type="decimal" allowBlank="1" showInputMessage="1" showErrorMessage="1" sqref="D28:D31 D25" xr:uid="{E715445E-4BAA-470D-AB7C-B9266DD301FE}">
      <formula1>0</formula1>
      <formula2>1000000000</formula2>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81" r:id="rId4" name="Check Box 5">
              <controlPr defaultSize="0" autoFill="0" autoLine="0" autoPict="0">
                <anchor moveWithCells="1">
                  <from>
                    <xdr:col>3</xdr:col>
                    <xdr:colOff>330200</xdr:colOff>
                    <xdr:row>10</xdr:row>
                    <xdr:rowOff>190500</xdr:rowOff>
                  </from>
                  <to>
                    <xdr:col>3</xdr:col>
                    <xdr:colOff>546100</xdr:colOff>
                    <xdr:row>12</xdr:row>
                    <xdr:rowOff>12700</xdr:rowOff>
                  </to>
                </anchor>
              </controlPr>
            </control>
          </mc:Choice>
        </mc:AlternateContent>
        <mc:AlternateContent xmlns:mc="http://schemas.openxmlformats.org/markup-compatibility/2006">
          <mc:Choice Requires="x14">
            <control shapeId="24582" r:id="rId5" name="Check Box 6">
              <controlPr defaultSize="0" autoFill="0" autoLine="0" autoPict="0">
                <anchor moveWithCells="1">
                  <from>
                    <xdr:col>5</xdr:col>
                    <xdr:colOff>355600</xdr:colOff>
                    <xdr:row>10</xdr:row>
                    <xdr:rowOff>190500</xdr:rowOff>
                  </from>
                  <to>
                    <xdr:col>5</xdr:col>
                    <xdr:colOff>558800</xdr:colOff>
                    <xdr:row>12</xdr:row>
                    <xdr:rowOff>12700</xdr:rowOff>
                  </to>
                </anchor>
              </controlPr>
            </control>
          </mc:Choice>
        </mc:AlternateContent>
        <mc:AlternateContent xmlns:mc="http://schemas.openxmlformats.org/markup-compatibility/2006">
          <mc:Choice Requires="x14">
            <control shapeId="24583" r:id="rId6" name="Check Box 7">
              <controlPr defaultSize="0" autoFill="0" autoLine="0" autoPict="0">
                <anchor moveWithCells="1">
                  <from>
                    <xdr:col>7</xdr:col>
                    <xdr:colOff>355600</xdr:colOff>
                    <xdr:row>10</xdr:row>
                    <xdr:rowOff>190500</xdr:rowOff>
                  </from>
                  <to>
                    <xdr:col>7</xdr:col>
                    <xdr:colOff>558800</xdr:colOff>
                    <xdr:row>12</xdr:row>
                    <xdr:rowOff>12700</xdr:rowOff>
                  </to>
                </anchor>
              </controlPr>
            </control>
          </mc:Choice>
        </mc:AlternateContent>
        <mc:AlternateContent xmlns:mc="http://schemas.openxmlformats.org/markup-compatibility/2006">
          <mc:Choice Requires="x14">
            <control shapeId="24584" r:id="rId7" name="Check Box 8">
              <controlPr defaultSize="0" autoFill="0" autoLine="0" autoPict="0">
                <anchor moveWithCells="1">
                  <from>
                    <xdr:col>9</xdr:col>
                    <xdr:colOff>355600</xdr:colOff>
                    <xdr:row>10</xdr:row>
                    <xdr:rowOff>190500</xdr:rowOff>
                  </from>
                  <to>
                    <xdr:col>9</xdr:col>
                    <xdr:colOff>558800</xdr:colOff>
                    <xdr:row>12</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DropDown="1" showInputMessage="1" showErrorMessage="1" xr:uid="{81491894-8672-4F25-B0A7-0C54C48A0EF1}">
          <x14:formula1>
            <xm:f>LISTS!$A$1:$A$101</xm:f>
          </x14:formula1>
          <xm:sqref>D18:J18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0FA91-1539-41EE-A824-CE1597B430F0}">
  <dimension ref="A1:A101"/>
  <sheetViews>
    <sheetView topLeftCell="A63" zoomScale="80" zoomScaleNormal="80" workbookViewId="0">
      <selection activeCell="A102" sqref="A102"/>
    </sheetView>
  </sheetViews>
  <sheetFormatPr baseColWidth="10" defaultColWidth="8.83203125" defaultRowHeight="15" x14ac:dyDescent="0.2"/>
  <cols>
    <col min="1" max="1" width="48" style="61" bestFit="1" customWidth="1"/>
  </cols>
  <sheetData>
    <row r="1" spans="1:1" x14ac:dyDescent="0.2">
      <c r="A1" s="61">
        <v>0</v>
      </c>
    </row>
    <row r="2" spans="1:1" x14ac:dyDescent="0.2">
      <c r="A2" s="61">
        <v>0.01</v>
      </c>
    </row>
    <row r="3" spans="1:1" x14ac:dyDescent="0.2">
      <c r="A3" s="61">
        <v>0.02</v>
      </c>
    </row>
    <row r="4" spans="1:1" x14ac:dyDescent="0.2">
      <c r="A4" s="61">
        <v>0.03</v>
      </c>
    </row>
    <row r="5" spans="1:1" x14ac:dyDescent="0.2">
      <c r="A5" s="61">
        <v>0.04</v>
      </c>
    </row>
    <row r="6" spans="1:1" x14ac:dyDescent="0.2">
      <c r="A6" s="61">
        <v>0.05</v>
      </c>
    </row>
    <row r="7" spans="1:1" x14ac:dyDescent="0.2">
      <c r="A7" s="61">
        <v>0.06</v>
      </c>
    </row>
    <row r="8" spans="1:1" x14ac:dyDescent="0.2">
      <c r="A8" s="61">
        <v>7.0000000000000007E-2</v>
      </c>
    </row>
    <row r="9" spans="1:1" x14ac:dyDescent="0.2">
      <c r="A9" s="61">
        <v>0.08</v>
      </c>
    </row>
    <row r="10" spans="1:1" x14ac:dyDescent="0.2">
      <c r="A10" s="61">
        <v>0.09</v>
      </c>
    </row>
    <row r="11" spans="1:1" x14ac:dyDescent="0.2">
      <c r="A11" s="61">
        <v>0.1</v>
      </c>
    </row>
    <row r="12" spans="1:1" x14ac:dyDescent="0.2">
      <c r="A12" s="61">
        <v>0.11</v>
      </c>
    </row>
    <row r="13" spans="1:1" x14ac:dyDescent="0.2">
      <c r="A13" s="61">
        <v>0.12</v>
      </c>
    </row>
    <row r="14" spans="1:1" x14ac:dyDescent="0.2">
      <c r="A14" s="61">
        <v>0.13</v>
      </c>
    </row>
    <row r="15" spans="1:1" x14ac:dyDescent="0.2">
      <c r="A15" s="61">
        <v>0.14000000000000001</v>
      </c>
    </row>
    <row r="16" spans="1:1" x14ac:dyDescent="0.2">
      <c r="A16" s="61">
        <v>0.15</v>
      </c>
    </row>
    <row r="17" spans="1:1" x14ac:dyDescent="0.2">
      <c r="A17" s="61">
        <v>0.16</v>
      </c>
    </row>
    <row r="18" spans="1:1" x14ac:dyDescent="0.2">
      <c r="A18" s="61">
        <v>0.17</v>
      </c>
    </row>
    <row r="19" spans="1:1" x14ac:dyDescent="0.2">
      <c r="A19" s="61">
        <v>0.18</v>
      </c>
    </row>
    <row r="20" spans="1:1" x14ac:dyDescent="0.2">
      <c r="A20" s="61">
        <v>0.19</v>
      </c>
    </row>
    <row r="21" spans="1:1" x14ac:dyDescent="0.2">
      <c r="A21" s="61">
        <v>0.2</v>
      </c>
    </row>
    <row r="22" spans="1:1" x14ac:dyDescent="0.2">
      <c r="A22" s="61">
        <v>0.21</v>
      </c>
    </row>
    <row r="23" spans="1:1" x14ac:dyDescent="0.2">
      <c r="A23" s="61">
        <v>0.22</v>
      </c>
    </row>
    <row r="24" spans="1:1" x14ac:dyDescent="0.2">
      <c r="A24" s="61">
        <v>0.23</v>
      </c>
    </row>
    <row r="25" spans="1:1" x14ac:dyDescent="0.2">
      <c r="A25" s="61">
        <v>0.24</v>
      </c>
    </row>
    <row r="26" spans="1:1" x14ac:dyDescent="0.2">
      <c r="A26" s="61">
        <v>0.25</v>
      </c>
    </row>
    <row r="27" spans="1:1" x14ac:dyDescent="0.2">
      <c r="A27" s="61">
        <v>0.26</v>
      </c>
    </row>
    <row r="28" spans="1:1" x14ac:dyDescent="0.2">
      <c r="A28" s="61">
        <v>0.27</v>
      </c>
    </row>
    <row r="29" spans="1:1" x14ac:dyDescent="0.2">
      <c r="A29" s="61">
        <v>0.28000000000000003</v>
      </c>
    </row>
    <row r="30" spans="1:1" x14ac:dyDescent="0.2">
      <c r="A30" s="61">
        <v>0.28999999999999998</v>
      </c>
    </row>
    <row r="31" spans="1:1" x14ac:dyDescent="0.2">
      <c r="A31" s="61">
        <v>0.3</v>
      </c>
    </row>
    <row r="32" spans="1:1" x14ac:dyDescent="0.2">
      <c r="A32" s="61">
        <v>0.31</v>
      </c>
    </row>
    <row r="33" spans="1:1" x14ac:dyDescent="0.2">
      <c r="A33" s="61">
        <v>0.32</v>
      </c>
    </row>
    <row r="34" spans="1:1" x14ac:dyDescent="0.2">
      <c r="A34" s="61">
        <v>0.33</v>
      </c>
    </row>
    <row r="35" spans="1:1" x14ac:dyDescent="0.2">
      <c r="A35" s="61">
        <v>0.34</v>
      </c>
    </row>
    <row r="36" spans="1:1" x14ac:dyDescent="0.2">
      <c r="A36" s="61">
        <v>0.35</v>
      </c>
    </row>
    <row r="37" spans="1:1" x14ac:dyDescent="0.2">
      <c r="A37" s="61">
        <v>0.36</v>
      </c>
    </row>
    <row r="38" spans="1:1" x14ac:dyDescent="0.2">
      <c r="A38" s="61">
        <v>0.37</v>
      </c>
    </row>
    <row r="39" spans="1:1" x14ac:dyDescent="0.2">
      <c r="A39" s="61">
        <v>0.38</v>
      </c>
    </row>
    <row r="40" spans="1:1" x14ac:dyDescent="0.2">
      <c r="A40" s="61">
        <v>0.39</v>
      </c>
    </row>
    <row r="41" spans="1:1" x14ac:dyDescent="0.2">
      <c r="A41" s="61">
        <v>0.4</v>
      </c>
    </row>
    <row r="42" spans="1:1" x14ac:dyDescent="0.2">
      <c r="A42" s="61">
        <v>0.41</v>
      </c>
    </row>
    <row r="43" spans="1:1" x14ac:dyDescent="0.2">
      <c r="A43" s="61">
        <v>0.42</v>
      </c>
    </row>
    <row r="44" spans="1:1" x14ac:dyDescent="0.2">
      <c r="A44" s="61">
        <v>0.43</v>
      </c>
    </row>
    <row r="45" spans="1:1" x14ac:dyDescent="0.2">
      <c r="A45" s="61">
        <v>0.44</v>
      </c>
    </row>
    <row r="46" spans="1:1" x14ac:dyDescent="0.2">
      <c r="A46" s="61">
        <v>0.45</v>
      </c>
    </row>
    <row r="47" spans="1:1" x14ac:dyDescent="0.2">
      <c r="A47" s="61">
        <v>0.46</v>
      </c>
    </row>
    <row r="48" spans="1:1" x14ac:dyDescent="0.2">
      <c r="A48" s="61">
        <v>0.47</v>
      </c>
    </row>
    <row r="49" spans="1:1" x14ac:dyDescent="0.2">
      <c r="A49" s="61">
        <v>0.48</v>
      </c>
    </row>
    <row r="50" spans="1:1" x14ac:dyDescent="0.2">
      <c r="A50" s="61">
        <v>0.49</v>
      </c>
    </row>
    <row r="51" spans="1:1" x14ac:dyDescent="0.2">
      <c r="A51" s="61">
        <v>0.5</v>
      </c>
    </row>
    <row r="52" spans="1:1" x14ac:dyDescent="0.2">
      <c r="A52" s="61">
        <v>0.51</v>
      </c>
    </row>
    <row r="53" spans="1:1" x14ac:dyDescent="0.2">
      <c r="A53" s="61">
        <v>0.52</v>
      </c>
    </row>
    <row r="54" spans="1:1" x14ac:dyDescent="0.2">
      <c r="A54" s="61">
        <v>0.53</v>
      </c>
    </row>
    <row r="55" spans="1:1" x14ac:dyDescent="0.2">
      <c r="A55" s="61">
        <v>0.54</v>
      </c>
    </row>
    <row r="56" spans="1:1" x14ac:dyDescent="0.2">
      <c r="A56" s="61">
        <v>0.55000000000000004</v>
      </c>
    </row>
    <row r="57" spans="1:1" x14ac:dyDescent="0.2">
      <c r="A57" s="61">
        <v>0.56000000000000005</v>
      </c>
    </row>
    <row r="58" spans="1:1" x14ac:dyDescent="0.2">
      <c r="A58" s="61">
        <v>0.56999999999999995</v>
      </c>
    </row>
    <row r="59" spans="1:1" x14ac:dyDescent="0.2">
      <c r="A59" s="61">
        <v>0.57999999999999996</v>
      </c>
    </row>
    <row r="60" spans="1:1" x14ac:dyDescent="0.2">
      <c r="A60" s="61">
        <v>0.59</v>
      </c>
    </row>
    <row r="61" spans="1:1" x14ac:dyDescent="0.2">
      <c r="A61" s="61">
        <v>0.6</v>
      </c>
    </row>
    <row r="62" spans="1:1" x14ac:dyDescent="0.2">
      <c r="A62" s="61">
        <v>0.61</v>
      </c>
    </row>
    <row r="63" spans="1:1" x14ac:dyDescent="0.2">
      <c r="A63" s="61">
        <v>0.62</v>
      </c>
    </row>
    <row r="64" spans="1:1" x14ac:dyDescent="0.2">
      <c r="A64" s="61">
        <v>0.63</v>
      </c>
    </row>
    <row r="65" spans="1:1" x14ac:dyDescent="0.2">
      <c r="A65" s="61">
        <v>0.64</v>
      </c>
    </row>
    <row r="66" spans="1:1" x14ac:dyDescent="0.2">
      <c r="A66" s="61">
        <v>0.65</v>
      </c>
    </row>
    <row r="67" spans="1:1" x14ac:dyDescent="0.2">
      <c r="A67" s="61">
        <v>0.66</v>
      </c>
    </row>
    <row r="68" spans="1:1" x14ac:dyDescent="0.2">
      <c r="A68" s="61">
        <v>0.67</v>
      </c>
    </row>
    <row r="69" spans="1:1" x14ac:dyDescent="0.2">
      <c r="A69" s="61">
        <v>0.68</v>
      </c>
    </row>
    <row r="70" spans="1:1" x14ac:dyDescent="0.2">
      <c r="A70" s="61">
        <v>0.69</v>
      </c>
    </row>
    <row r="71" spans="1:1" x14ac:dyDescent="0.2">
      <c r="A71" s="61">
        <v>0.7</v>
      </c>
    </row>
    <row r="72" spans="1:1" x14ac:dyDescent="0.2">
      <c r="A72" s="61">
        <v>0.71</v>
      </c>
    </row>
    <row r="73" spans="1:1" x14ac:dyDescent="0.2">
      <c r="A73" s="61">
        <v>0.72</v>
      </c>
    </row>
    <row r="74" spans="1:1" x14ac:dyDescent="0.2">
      <c r="A74" s="61">
        <v>0.73</v>
      </c>
    </row>
    <row r="75" spans="1:1" x14ac:dyDescent="0.2">
      <c r="A75" s="61">
        <v>0.74</v>
      </c>
    </row>
    <row r="76" spans="1:1" x14ac:dyDescent="0.2">
      <c r="A76" s="61">
        <v>0.75</v>
      </c>
    </row>
    <row r="77" spans="1:1" x14ac:dyDescent="0.2">
      <c r="A77" s="61">
        <v>0.76</v>
      </c>
    </row>
    <row r="78" spans="1:1" x14ac:dyDescent="0.2">
      <c r="A78" s="61">
        <v>0.77</v>
      </c>
    </row>
    <row r="79" spans="1:1" x14ac:dyDescent="0.2">
      <c r="A79" s="61">
        <v>0.78</v>
      </c>
    </row>
    <row r="80" spans="1:1" x14ac:dyDescent="0.2">
      <c r="A80" s="61">
        <v>0.79</v>
      </c>
    </row>
    <row r="81" spans="1:1" x14ac:dyDescent="0.2">
      <c r="A81" s="61">
        <v>0.8</v>
      </c>
    </row>
    <row r="82" spans="1:1" x14ac:dyDescent="0.2">
      <c r="A82" s="61">
        <v>0.81</v>
      </c>
    </row>
    <row r="83" spans="1:1" x14ac:dyDescent="0.2">
      <c r="A83" s="61">
        <v>0.82</v>
      </c>
    </row>
    <row r="84" spans="1:1" x14ac:dyDescent="0.2">
      <c r="A84" s="61">
        <v>0.83</v>
      </c>
    </row>
    <row r="85" spans="1:1" x14ac:dyDescent="0.2">
      <c r="A85" s="61">
        <v>0.84</v>
      </c>
    </row>
    <row r="86" spans="1:1" x14ac:dyDescent="0.2">
      <c r="A86" s="61">
        <v>0.85</v>
      </c>
    </row>
    <row r="87" spans="1:1" x14ac:dyDescent="0.2">
      <c r="A87" s="61">
        <v>0.86</v>
      </c>
    </row>
    <row r="88" spans="1:1" x14ac:dyDescent="0.2">
      <c r="A88" s="61">
        <v>0.87</v>
      </c>
    </row>
    <row r="89" spans="1:1" x14ac:dyDescent="0.2">
      <c r="A89" s="61">
        <v>0.88</v>
      </c>
    </row>
    <row r="90" spans="1:1" x14ac:dyDescent="0.2">
      <c r="A90" s="61">
        <v>0.89</v>
      </c>
    </row>
    <row r="91" spans="1:1" x14ac:dyDescent="0.2">
      <c r="A91" s="61">
        <v>0.9</v>
      </c>
    </row>
    <row r="92" spans="1:1" x14ac:dyDescent="0.2">
      <c r="A92" s="61">
        <v>0.91</v>
      </c>
    </row>
    <row r="93" spans="1:1" x14ac:dyDescent="0.2">
      <c r="A93" s="61">
        <v>0.92</v>
      </c>
    </row>
    <row r="94" spans="1:1" x14ac:dyDescent="0.2">
      <c r="A94" s="61">
        <v>0.93</v>
      </c>
    </row>
    <row r="95" spans="1:1" x14ac:dyDescent="0.2">
      <c r="A95" s="61">
        <v>0.94</v>
      </c>
    </row>
    <row r="96" spans="1:1" x14ac:dyDescent="0.2">
      <c r="A96" s="61">
        <v>0.95</v>
      </c>
    </row>
    <row r="97" spans="1:1" x14ac:dyDescent="0.2">
      <c r="A97" s="61">
        <v>0.96</v>
      </c>
    </row>
    <row r="98" spans="1:1" x14ac:dyDescent="0.2">
      <c r="A98" s="61">
        <v>0.97</v>
      </c>
    </row>
    <row r="99" spans="1:1" x14ac:dyDescent="0.2">
      <c r="A99" s="61">
        <v>0.98</v>
      </c>
    </row>
    <row r="100" spans="1:1" x14ac:dyDescent="0.2">
      <c r="A100" s="61">
        <v>0.99</v>
      </c>
    </row>
    <row r="101" spans="1:1" x14ac:dyDescent="0.2">
      <c r="A101" s="61">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0FC8-F7E0-489F-A6EA-93DD714DCF63}">
  <dimension ref="A1:CW44"/>
  <sheetViews>
    <sheetView tabSelected="1" zoomScale="80" zoomScaleNormal="80" workbookViewId="0">
      <pane xSplit="1" ySplit="1" topLeftCell="B2" activePane="bottomRight" state="frozen"/>
      <selection pane="topRight" activeCell="C1" sqref="C1"/>
      <selection pane="bottomLeft" activeCell="A2" sqref="A2"/>
      <selection pane="bottomRight" activeCell="E16" sqref="E16"/>
    </sheetView>
  </sheetViews>
  <sheetFormatPr baseColWidth="10" defaultColWidth="8.83203125" defaultRowHeight="15" x14ac:dyDescent="0.2"/>
  <cols>
    <col min="1" max="1" width="30.83203125" style="25" customWidth="1"/>
    <col min="2" max="101" width="14" style="25" customWidth="1"/>
    <col min="102" max="16384" width="8.83203125" style="25"/>
  </cols>
  <sheetData>
    <row r="1" spans="1:101" ht="19" x14ac:dyDescent="0.2">
      <c r="A1" s="49"/>
      <c r="B1" s="50">
        <v>0.01</v>
      </c>
      <c r="C1" s="50">
        <v>0.02</v>
      </c>
      <c r="D1" s="50">
        <v>0.03</v>
      </c>
      <c r="E1" s="50">
        <v>0.04</v>
      </c>
      <c r="F1" s="50">
        <v>0.05</v>
      </c>
      <c r="G1" s="50">
        <v>0.06</v>
      </c>
      <c r="H1" s="50">
        <v>7.0000000000000007E-2</v>
      </c>
      <c r="I1" s="50">
        <v>0.08</v>
      </c>
      <c r="J1" s="50">
        <v>0.09</v>
      </c>
      <c r="K1" s="50">
        <v>0.1</v>
      </c>
      <c r="L1" s="50">
        <v>0.11</v>
      </c>
      <c r="M1" s="50">
        <v>0.12</v>
      </c>
      <c r="N1" s="50">
        <v>0.13</v>
      </c>
      <c r="O1" s="50">
        <v>0.14000000000000001</v>
      </c>
      <c r="P1" s="50">
        <v>0.15</v>
      </c>
      <c r="Q1" s="50">
        <v>0.16</v>
      </c>
      <c r="R1" s="50">
        <v>0.17</v>
      </c>
      <c r="S1" s="50">
        <v>0.18</v>
      </c>
      <c r="T1" s="50">
        <v>0.19</v>
      </c>
      <c r="U1" s="50">
        <v>0.2</v>
      </c>
      <c r="V1" s="50">
        <v>0.21</v>
      </c>
      <c r="W1" s="50">
        <v>0.22</v>
      </c>
      <c r="X1" s="50">
        <v>0.23</v>
      </c>
      <c r="Y1" s="50">
        <v>0.24</v>
      </c>
      <c r="Z1" s="50">
        <v>0.25</v>
      </c>
      <c r="AA1" s="50">
        <v>0.26</v>
      </c>
      <c r="AB1" s="50">
        <v>0.27</v>
      </c>
      <c r="AC1" s="50">
        <v>0.28000000000000003</v>
      </c>
      <c r="AD1" s="50">
        <v>0.28999999999999998</v>
      </c>
      <c r="AE1" s="50">
        <v>0.3</v>
      </c>
      <c r="AF1" s="50">
        <v>0.31</v>
      </c>
      <c r="AG1" s="50">
        <v>0.32</v>
      </c>
      <c r="AH1" s="50">
        <v>0.33</v>
      </c>
      <c r="AI1" s="50">
        <v>0.34</v>
      </c>
      <c r="AJ1" s="50">
        <v>0.35</v>
      </c>
      <c r="AK1" s="50">
        <v>0.36</v>
      </c>
      <c r="AL1" s="50">
        <v>0.37</v>
      </c>
      <c r="AM1" s="50">
        <v>0.38</v>
      </c>
      <c r="AN1" s="50">
        <v>0.39</v>
      </c>
      <c r="AO1" s="50">
        <v>0.4</v>
      </c>
      <c r="AP1" s="50">
        <v>0.41</v>
      </c>
      <c r="AQ1" s="50">
        <v>0.42</v>
      </c>
      <c r="AR1" s="50">
        <v>0.43</v>
      </c>
      <c r="AS1" s="50">
        <v>0.44</v>
      </c>
      <c r="AT1" s="50">
        <v>0.45</v>
      </c>
      <c r="AU1" s="50">
        <v>0.46</v>
      </c>
      <c r="AV1" s="50">
        <v>0.47</v>
      </c>
      <c r="AW1" s="50">
        <v>0.48</v>
      </c>
      <c r="AX1" s="50">
        <v>0.49</v>
      </c>
      <c r="AY1" s="50">
        <v>0.5</v>
      </c>
      <c r="AZ1" s="50">
        <v>0.51</v>
      </c>
      <c r="BA1" s="50">
        <v>0.52</v>
      </c>
      <c r="BB1" s="50">
        <v>0.53</v>
      </c>
      <c r="BC1" s="50">
        <v>0.54</v>
      </c>
      <c r="BD1" s="50">
        <v>0.55000000000000004</v>
      </c>
      <c r="BE1" s="50">
        <v>0.56000000000000005</v>
      </c>
      <c r="BF1" s="50">
        <v>0.56999999999999995</v>
      </c>
      <c r="BG1" s="50">
        <v>0.57999999999999996</v>
      </c>
      <c r="BH1" s="50">
        <v>0.59</v>
      </c>
      <c r="BI1" s="50">
        <v>0.6</v>
      </c>
      <c r="BJ1" s="50">
        <v>0.61</v>
      </c>
      <c r="BK1" s="50">
        <v>0.62</v>
      </c>
      <c r="BL1" s="50">
        <v>0.63</v>
      </c>
      <c r="BM1" s="50">
        <v>0.64</v>
      </c>
      <c r="BN1" s="50">
        <v>0.65</v>
      </c>
      <c r="BO1" s="50">
        <v>0.66</v>
      </c>
      <c r="BP1" s="50">
        <v>0.67</v>
      </c>
      <c r="BQ1" s="50">
        <v>0.68</v>
      </c>
      <c r="BR1" s="50">
        <v>0.69</v>
      </c>
      <c r="BS1" s="50">
        <v>0.7</v>
      </c>
      <c r="BT1" s="50">
        <v>0.71</v>
      </c>
      <c r="BU1" s="50">
        <v>0.72</v>
      </c>
      <c r="BV1" s="50">
        <v>0.73</v>
      </c>
      <c r="BW1" s="50">
        <v>0.74</v>
      </c>
      <c r="BX1" s="50">
        <v>0.75</v>
      </c>
      <c r="BY1" s="50">
        <v>0.76</v>
      </c>
      <c r="BZ1" s="50">
        <v>0.77</v>
      </c>
      <c r="CA1" s="50">
        <v>0.78</v>
      </c>
      <c r="CB1" s="50">
        <v>0.79</v>
      </c>
      <c r="CC1" s="50">
        <v>0.8</v>
      </c>
      <c r="CD1" s="50">
        <v>0.81</v>
      </c>
      <c r="CE1" s="50">
        <v>0.82</v>
      </c>
      <c r="CF1" s="50">
        <v>0.83</v>
      </c>
      <c r="CG1" s="50">
        <v>0.84</v>
      </c>
      <c r="CH1" s="50">
        <v>0.85</v>
      </c>
      <c r="CI1" s="50">
        <v>0.86</v>
      </c>
      <c r="CJ1" s="50">
        <v>0.87</v>
      </c>
      <c r="CK1" s="50">
        <v>0.88</v>
      </c>
      <c r="CL1" s="50">
        <v>0.89</v>
      </c>
      <c r="CM1" s="50">
        <v>0.9</v>
      </c>
      <c r="CN1" s="50">
        <v>0.91</v>
      </c>
      <c r="CO1" s="50">
        <v>0.92</v>
      </c>
      <c r="CP1" s="50">
        <v>0.93</v>
      </c>
      <c r="CQ1" s="50">
        <v>0.94</v>
      </c>
      <c r="CR1" s="50">
        <v>0.95</v>
      </c>
      <c r="CS1" s="50">
        <v>0.96</v>
      </c>
      <c r="CT1" s="50">
        <v>0.97</v>
      </c>
      <c r="CU1" s="50">
        <v>0.98</v>
      </c>
      <c r="CV1" s="50">
        <v>0.99</v>
      </c>
      <c r="CW1" s="50">
        <v>1</v>
      </c>
    </row>
    <row r="2" spans="1:101" ht="19" x14ac:dyDescent="0.2">
      <c r="A2" s="49" t="s">
        <v>43</v>
      </c>
      <c r="B2" s="50">
        <v>0.01</v>
      </c>
      <c r="C2" s="50">
        <v>0.02</v>
      </c>
      <c r="D2" s="50">
        <v>0.03</v>
      </c>
      <c r="E2" s="50">
        <v>0.04</v>
      </c>
      <c r="F2" s="50">
        <v>0.05</v>
      </c>
      <c r="G2" s="50">
        <v>0.06</v>
      </c>
      <c r="H2" s="50">
        <v>7.0000000000000007E-2</v>
      </c>
      <c r="I2" s="50">
        <v>0.08</v>
      </c>
      <c r="J2" s="50">
        <v>0.09</v>
      </c>
      <c r="K2" s="50">
        <v>0.1</v>
      </c>
      <c r="L2" s="50">
        <v>0.11</v>
      </c>
      <c r="M2" s="50">
        <v>0.12</v>
      </c>
      <c r="N2" s="50">
        <v>0.13</v>
      </c>
      <c r="O2" s="50">
        <v>0.14000000000000001</v>
      </c>
      <c r="P2" s="50">
        <v>0.15</v>
      </c>
      <c r="Q2" s="50">
        <v>0.16</v>
      </c>
      <c r="R2" s="50">
        <v>0.17</v>
      </c>
      <c r="S2" s="50">
        <v>0.18</v>
      </c>
      <c r="T2" s="50">
        <v>0.19</v>
      </c>
      <c r="U2" s="50">
        <v>0.2</v>
      </c>
      <c r="V2" s="50">
        <v>0.21</v>
      </c>
      <c r="W2" s="50">
        <v>0.22</v>
      </c>
      <c r="X2" s="50">
        <v>0.23</v>
      </c>
      <c r="Y2" s="50">
        <v>0.24</v>
      </c>
      <c r="Z2" s="50">
        <v>0.25</v>
      </c>
      <c r="AA2" s="50">
        <v>0.26</v>
      </c>
      <c r="AB2" s="50">
        <v>0.27</v>
      </c>
      <c r="AC2" s="50">
        <v>0.28000000000000003</v>
      </c>
      <c r="AD2" s="50">
        <v>0.28999999999999998</v>
      </c>
      <c r="AE2" s="50">
        <v>0.3</v>
      </c>
      <c r="AF2" s="50">
        <v>0.31</v>
      </c>
      <c r="AG2" s="50">
        <v>0.32</v>
      </c>
      <c r="AH2" s="50">
        <v>0.33</v>
      </c>
      <c r="AI2" s="50">
        <v>0.34</v>
      </c>
      <c r="AJ2" s="50">
        <v>0.35</v>
      </c>
      <c r="AK2" s="50">
        <v>0.36</v>
      </c>
      <c r="AL2" s="50">
        <v>0.37</v>
      </c>
      <c r="AM2" s="50">
        <v>0.38</v>
      </c>
      <c r="AN2" s="50">
        <v>0.39</v>
      </c>
      <c r="AO2" s="50">
        <v>0.4</v>
      </c>
      <c r="AP2" s="50">
        <v>0.41</v>
      </c>
      <c r="AQ2" s="50">
        <v>0.42</v>
      </c>
      <c r="AR2" s="50">
        <v>0.43</v>
      </c>
      <c r="AS2" s="50">
        <v>0.44</v>
      </c>
      <c r="AT2" s="50">
        <v>0.45</v>
      </c>
      <c r="AU2" s="50">
        <v>0.46</v>
      </c>
      <c r="AV2" s="50">
        <v>0.47</v>
      </c>
      <c r="AW2" s="50">
        <v>0.48</v>
      </c>
      <c r="AX2" s="50">
        <v>0.49</v>
      </c>
      <c r="AY2" s="50">
        <v>0.5</v>
      </c>
      <c r="AZ2" s="50">
        <v>0.51</v>
      </c>
      <c r="BA2" s="50">
        <v>0.52</v>
      </c>
      <c r="BB2" s="50">
        <v>0.53</v>
      </c>
      <c r="BC2" s="50">
        <v>0.54</v>
      </c>
      <c r="BD2" s="50">
        <v>0.55000000000000004</v>
      </c>
      <c r="BE2" s="50">
        <v>0.56000000000000005</v>
      </c>
      <c r="BF2" s="50">
        <v>0.56999999999999995</v>
      </c>
      <c r="BG2" s="50">
        <v>0.57999999999999996</v>
      </c>
      <c r="BH2" s="50">
        <v>0.59</v>
      </c>
      <c r="BI2" s="50">
        <v>0.6</v>
      </c>
      <c r="BJ2" s="50">
        <v>0.61</v>
      </c>
      <c r="BK2" s="50">
        <v>0.62</v>
      </c>
      <c r="BL2" s="50">
        <v>0.63</v>
      </c>
      <c r="BM2" s="50">
        <v>0.64</v>
      </c>
      <c r="BN2" s="50">
        <v>0.65</v>
      </c>
      <c r="BO2" s="50">
        <v>0.66</v>
      </c>
      <c r="BP2" s="50">
        <v>0.67</v>
      </c>
      <c r="BQ2" s="50">
        <v>0.68</v>
      </c>
      <c r="BR2" s="50">
        <v>0.69</v>
      </c>
      <c r="BS2" s="50">
        <v>0.7</v>
      </c>
      <c r="BT2" s="50">
        <v>0.71</v>
      </c>
      <c r="BU2" s="50">
        <v>0.72</v>
      </c>
      <c r="BV2" s="50">
        <v>0.73</v>
      </c>
      <c r="BW2" s="50">
        <v>0.74</v>
      </c>
      <c r="BX2" s="50">
        <v>0.75</v>
      </c>
      <c r="BY2" s="50">
        <v>0.76</v>
      </c>
      <c r="BZ2" s="50">
        <v>0.77</v>
      </c>
      <c r="CA2" s="50">
        <v>0.78</v>
      </c>
      <c r="CB2" s="50">
        <v>0.79</v>
      </c>
      <c r="CC2" s="50">
        <v>0.8</v>
      </c>
      <c r="CD2" s="50">
        <v>0.81</v>
      </c>
      <c r="CE2" s="50">
        <v>0.82</v>
      </c>
      <c r="CF2" s="50">
        <v>0.83</v>
      </c>
      <c r="CG2" s="50">
        <v>0.84</v>
      </c>
      <c r="CH2" s="50">
        <v>0.85</v>
      </c>
      <c r="CI2" s="50">
        <v>0.86</v>
      </c>
      <c r="CJ2" s="50">
        <v>0.87</v>
      </c>
      <c r="CK2" s="50">
        <v>0.88</v>
      </c>
      <c r="CL2" s="50">
        <v>0.89</v>
      </c>
      <c r="CM2" s="50">
        <v>0.9</v>
      </c>
      <c r="CN2" s="50">
        <v>0.91</v>
      </c>
      <c r="CO2" s="50">
        <v>0.92</v>
      </c>
      <c r="CP2" s="50">
        <v>0.93</v>
      </c>
      <c r="CQ2" s="50">
        <v>0.94</v>
      </c>
      <c r="CR2" s="50">
        <v>0.95</v>
      </c>
      <c r="CS2" s="50">
        <v>0.96</v>
      </c>
      <c r="CT2" s="50">
        <v>0.97</v>
      </c>
      <c r="CU2" s="50">
        <v>0.98</v>
      </c>
      <c r="CV2" s="50">
        <v>0.99</v>
      </c>
      <c r="CW2" s="50">
        <v>1</v>
      </c>
    </row>
    <row r="3" spans="1:101" ht="16" x14ac:dyDescent="0.2">
      <c r="A3" s="51" t="s">
        <v>55</v>
      </c>
      <c r="B3" s="52">
        <f>IF('BREAK-EVEN CALCULATOR'!$D$12=TRUE,ROUNDDOWN('BREAK-EVEN CALCULATOR'!$D$6*'BREAK-EVEN CALCULATOR'!$D$8*B$2,0),0)</f>
        <v>46</v>
      </c>
      <c r="C3" s="52">
        <f>IF('BREAK-EVEN CALCULATOR'!$D$12=TRUE,ROUNDDOWN('BREAK-EVEN CALCULATOR'!$D$6*'BREAK-EVEN CALCULATOR'!$D$8*C$2,0),0)</f>
        <v>93</v>
      </c>
      <c r="D3" s="52">
        <f>IF('BREAK-EVEN CALCULATOR'!$D$12=TRUE,ROUNDDOWN('BREAK-EVEN CALCULATOR'!$D$6*'BREAK-EVEN CALCULATOR'!$D$8*D$2,0),0)</f>
        <v>139</v>
      </c>
      <c r="E3" s="52">
        <f>IF('BREAK-EVEN CALCULATOR'!$D$12=TRUE,ROUNDDOWN('BREAK-EVEN CALCULATOR'!$D$6*'BREAK-EVEN CALCULATOR'!$D$8*E$2,0),0)</f>
        <v>186</v>
      </c>
      <c r="F3" s="52">
        <f>IF('BREAK-EVEN CALCULATOR'!$D$12=TRUE,ROUNDDOWN('BREAK-EVEN CALCULATOR'!$D$6*'BREAK-EVEN CALCULATOR'!$D$8*F$2,0),0)</f>
        <v>232</v>
      </c>
      <c r="G3" s="52">
        <f>IF('BREAK-EVEN CALCULATOR'!$D$12=TRUE,ROUNDDOWN('BREAK-EVEN CALCULATOR'!$D$6*'BREAK-EVEN CALCULATOR'!$D$8*G$2,0),0)</f>
        <v>279</v>
      </c>
      <c r="H3" s="52">
        <f>IF('BREAK-EVEN CALCULATOR'!$D$12=TRUE,ROUNDDOWN('BREAK-EVEN CALCULATOR'!$D$6*'BREAK-EVEN CALCULATOR'!$D$8*H$2,0),0)</f>
        <v>325</v>
      </c>
      <c r="I3" s="52">
        <f>IF('BREAK-EVEN CALCULATOR'!$D$12=TRUE,ROUNDDOWN('BREAK-EVEN CALCULATOR'!$D$6*'BREAK-EVEN CALCULATOR'!$D$8*I$2,0),0)</f>
        <v>372</v>
      </c>
      <c r="J3" s="52">
        <f>IF('BREAK-EVEN CALCULATOR'!$D$12=TRUE,ROUNDDOWN('BREAK-EVEN CALCULATOR'!$D$6*'BREAK-EVEN CALCULATOR'!$D$8*J$2,0),0)</f>
        <v>418</v>
      </c>
      <c r="K3" s="52">
        <f>IF('BREAK-EVEN CALCULATOR'!$D$12=TRUE,ROUNDDOWN('BREAK-EVEN CALCULATOR'!$D$6*'BREAK-EVEN CALCULATOR'!$D$8*K$2,0),0)</f>
        <v>465</v>
      </c>
      <c r="L3" s="52">
        <f>IF('BREAK-EVEN CALCULATOR'!$D$12=TRUE,ROUNDDOWN('BREAK-EVEN CALCULATOR'!$D$6*'BREAK-EVEN CALCULATOR'!$D$8*L$2,0),0)</f>
        <v>511</v>
      </c>
      <c r="M3" s="52">
        <f>IF('BREAK-EVEN CALCULATOR'!$D$12=TRUE,ROUNDDOWN('BREAK-EVEN CALCULATOR'!$D$6*'BREAK-EVEN CALCULATOR'!$D$8*M$2,0),0)</f>
        <v>558</v>
      </c>
      <c r="N3" s="52">
        <f>IF('BREAK-EVEN CALCULATOR'!$D$12=TRUE,ROUNDDOWN('BREAK-EVEN CALCULATOR'!$D$6*'BREAK-EVEN CALCULATOR'!$D$8*N$2,0),0)</f>
        <v>604</v>
      </c>
      <c r="O3" s="52">
        <f>IF('BREAK-EVEN CALCULATOR'!$D$12=TRUE,ROUNDDOWN('BREAK-EVEN CALCULATOR'!$D$6*'BREAK-EVEN CALCULATOR'!$D$8*O$2,0),0)</f>
        <v>651</v>
      </c>
      <c r="P3" s="52">
        <f>IF('BREAK-EVEN CALCULATOR'!$D$12=TRUE,ROUNDDOWN('BREAK-EVEN CALCULATOR'!$D$6*'BREAK-EVEN CALCULATOR'!$D$8*P$2,0),0)</f>
        <v>697</v>
      </c>
      <c r="Q3" s="52">
        <f>IF('BREAK-EVEN CALCULATOR'!$D$12=TRUE,ROUNDDOWN('BREAK-EVEN CALCULATOR'!$D$6*'BREAK-EVEN CALCULATOR'!$D$8*Q$2,0),0)</f>
        <v>744</v>
      </c>
      <c r="R3" s="52">
        <f>IF('BREAK-EVEN CALCULATOR'!$D$12=TRUE,ROUNDDOWN('BREAK-EVEN CALCULATOR'!$D$6*'BREAK-EVEN CALCULATOR'!$D$8*R$2,0),0)</f>
        <v>790</v>
      </c>
      <c r="S3" s="52">
        <f>IF('BREAK-EVEN CALCULATOR'!$D$12=TRUE,ROUNDDOWN('BREAK-EVEN CALCULATOR'!$D$6*'BREAK-EVEN CALCULATOR'!$D$8*S$2,0),0)</f>
        <v>837</v>
      </c>
      <c r="T3" s="52">
        <f>IF('BREAK-EVEN CALCULATOR'!$D$12=TRUE,ROUNDDOWN('BREAK-EVEN CALCULATOR'!$D$6*'BREAK-EVEN CALCULATOR'!$D$8*T$2,0),0)</f>
        <v>883</v>
      </c>
      <c r="U3" s="52">
        <f>IF('BREAK-EVEN CALCULATOR'!$D$12=TRUE,ROUNDDOWN('BREAK-EVEN CALCULATOR'!$D$6*'BREAK-EVEN CALCULATOR'!$D$8*U$2,0),0)</f>
        <v>930</v>
      </c>
      <c r="V3" s="52">
        <f>IF('BREAK-EVEN CALCULATOR'!$D$12=TRUE,ROUNDDOWN('BREAK-EVEN CALCULATOR'!$D$6*'BREAK-EVEN CALCULATOR'!$D$8*V$2,0),0)</f>
        <v>976</v>
      </c>
      <c r="W3" s="52">
        <f>IF('BREAK-EVEN CALCULATOR'!$D$12=TRUE,ROUNDDOWN('BREAK-EVEN CALCULATOR'!$D$6*'BREAK-EVEN CALCULATOR'!$D$8*W$2,0),0)</f>
        <v>1023</v>
      </c>
      <c r="X3" s="52">
        <f>IF('BREAK-EVEN CALCULATOR'!$D$12=TRUE,ROUNDDOWN('BREAK-EVEN CALCULATOR'!$D$6*'BREAK-EVEN CALCULATOR'!$D$8*X$2,0),0)</f>
        <v>1069</v>
      </c>
      <c r="Y3" s="52">
        <f>IF('BREAK-EVEN CALCULATOR'!$D$12=TRUE,ROUNDDOWN('BREAK-EVEN CALCULATOR'!$D$6*'BREAK-EVEN CALCULATOR'!$D$8*Y$2,0),0)</f>
        <v>1116</v>
      </c>
      <c r="Z3" s="52">
        <f>IF('BREAK-EVEN CALCULATOR'!$D$12=TRUE,ROUNDDOWN('BREAK-EVEN CALCULATOR'!$D$6*'BREAK-EVEN CALCULATOR'!$D$8*Z$2,0),0)</f>
        <v>1162</v>
      </c>
      <c r="AA3" s="52">
        <f>IF('BREAK-EVEN CALCULATOR'!$D$12=TRUE,ROUNDDOWN('BREAK-EVEN CALCULATOR'!$D$6*'BREAK-EVEN CALCULATOR'!$D$8*AA$2,0),0)</f>
        <v>1209</v>
      </c>
      <c r="AB3" s="52">
        <f>IF('BREAK-EVEN CALCULATOR'!$D$12=TRUE,ROUNDDOWN('BREAK-EVEN CALCULATOR'!$D$6*'BREAK-EVEN CALCULATOR'!$D$8*AB$2,0),0)</f>
        <v>1255</v>
      </c>
      <c r="AC3" s="52">
        <f>IF('BREAK-EVEN CALCULATOR'!$D$12=TRUE,ROUNDDOWN('BREAK-EVEN CALCULATOR'!$D$6*'BREAK-EVEN CALCULATOR'!$D$8*AC$2,0),0)</f>
        <v>1302</v>
      </c>
      <c r="AD3" s="52">
        <f>IF('BREAK-EVEN CALCULATOR'!$D$12=TRUE,ROUNDDOWN('BREAK-EVEN CALCULATOR'!$D$6*'BREAK-EVEN CALCULATOR'!$D$8*AD$2,0),0)</f>
        <v>1348</v>
      </c>
      <c r="AE3" s="52">
        <f>IF('BREAK-EVEN CALCULATOR'!$D$12=TRUE,ROUNDDOWN('BREAK-EVEN CALCULATOR'!$D$6*'BREAK-EVEN CALCULATOR'!$D$8*AE$2,0),0)</f>
        <v>1395</v>
      </c>
      <c r="AF3" s="52">
        <f>IF('BREAK-EVEN CALCULATOR'!$D$12=TRUE,ROUNDDOWN('BREAK-EVEN CALCULATOR'!$D$6*'BREAK-EVEN CALCULATOR'!$D$8*AF$2,0),0)</f>
        <v>1441</v>
      </c>
      <c r="AG3" s="52">
        <f>IF('BREAK-EVEN CALCULATOR'!$D$12=TRUE,ROUNDDOWN('BREAK-EVEN CALCULATOR'!$D$6*'BREAK-EVEN CALCULATOR'!$D$8*AG$2,0),0)</f>
        <v>1488</v>
      </c>
      <c r="AH3" s="52">
        <f>IF('BREAK-EVEN CALCULATOR'!$D$12=TRUE,ROUNDDOWN('BREAK-EVEN CALCULATOR'!$D$6*'BREAK-EVEN CALCULATOR'!$D$8*AH$2,0),0)</f>
        <v>1534</v>
      </c>
      <c r="AI3" s="52">
        <f>IF('BREAK-EVEN CALCULATOR'!$D$12=TRUE,ROUNDDOWN('BREAK-EVEN CALCULATOR'!$D$6*'BREAK-EVEN CALCULATOR'!$D$8*AI$2,0),0)</f>
        <v>1581</v>
      </c>
      <c r="AJ3" s="52">
        <f>IF('BREAK-EVEN CALCULATOR'!$D$12=TRUE,ROUNDDOWN('BREAK-EVEN CALCULATOR'!$D$6*'BREAK-EVEN CALCULATOR'!$D$8*AJ$2,0),0)</f>
        <v>1627</v>
      </c>
      <c r="AK3" s="52">
        <f>IF('BREAK-EVEN CALCULATOR'!$D$12=TRUE,ROUNDDOWN('BREAK-EVEN CALCULATOR'!$D$6*'BREAK-EVEN CALCULATOR'!$D$8*AK$2,0),0)</f>
        <v>1674</v>
      </c>
      <c r="AL3" s="52">
        <f>IF('BREAK-EVEN CALCULATOR'!$D$12=TRUE,ROUNDDOWN('BREAK-EVEN CALCULATOR'!$D$6*'BREAK-EVEN CALCULATOR'!$D$8*AL$2,0),0)</f>
        <v>1720</v>
      </c>
      <c r="AM3" s="52">
        <f>IF('BREAK-EVEN CALCULATOR'!$D$12=TRUE,ROUNDDOWN('BREAK-EVEN CALCULATOR'!$D$6*'BREAK-EVEN CALCULATOR'!$D$8*AM$2,0),0)</f>
        <v>1767</v>
      </c>
      <c r="AN3" s="52">
        <f>IF('BREAK-EVEN CALCULATOR'!$D$12=TRUE,ROUNDDOWN('BREAK-EVEN CALCULATOR'!$D$6*'BREAK-EVEN CALCULATOR'!$D$8*AN$2,0),0)</f>
        <v>1813</v>
      </c>
      <c r="AO3" s="52">
        <f>IF('BREAK-EVEN CALCULATOR'!$D$12=TRUE,ROUNDDOWN('BREAK-EVEN CALCULATOR'!$D$6*'BREAK-EVEN CALCULATOR'!$D$8*AO$2,0),0)</f>
        <v>1860</v>
      </c>
      <c r="AP3" s="52">
        <f>IF('BREAK-EVEN CALCULATOR'!$D$12=TRUE,ROUNDDOWN('BREAK-EVEN CALCULATOR'!$D$6*'BREAK-EVEN CALCULATOR'!$D$8*AP$2,0),0)</f>
        <v>1906</v>
      </c>
      <c r="AQ3" s="52">
        <f>IF('BREAK-EVEN CALCULATOR'!$D$12=TRUE,ROUNDDOWN('BREAK-EVEN CALCULATOR'!$D$6*'BREAK-EVEN CALCULATOR'!$D$8*AQ$2,0),0)</f>
        <v>1953</v>
      </c>
      <c r="AR3" s="52">
        <f>IF('BREAK-EVEN CALCULATOR'!$D$12=TRUE,ROUNDDOWN('BREAK-EVEN CALCULATOR'!$D$6*'BREAK-EVEN CALCULATOR'!$D$8*AR$2,0),0)</f>
        <v>2000</v>
      </c>
      <c r="AS3" s="52">
        <f>IF('BREAK-EVEN CALCULATOR'!$D$12=TRUE,ROUNDDOWN('BREAK-EVEN CALCULATOR'!$D$6*'BREAK-EVEN CALCULATOR'!$D$8*AS$2,0),0)</f>
        <v>2046</v>
      </c>
      <c r="AT3" s="52">
        <f>IF('BREAK-EVEN CALCULATOR'!$D$12=TRUE,ROUNDDOWN('BREAK-EVEN CALCULATOR'!$D$6*'BREAK-EVEN CALCULATOR'!$D$8*AT$2,0),0)</f>
        <v>2093</v>
      </c>
      <c r="AU3" s="52">
        <f>IF('BREAK-EVEN CALCULATOR'!$D$12=TRUE,ROUNDDOWN('BREAK-EVEN CALCULATOR'!$D$6*'BREAK-EVEN CALCULATOR'!$D$8*AU$2,0),0)</f>
        <v>2139</v>
      </c>
      <c r="AV3" s="52">
        <f>IF('BREAK-EVEN CALCULATOR'!$D$12=TRUE,ROUNDDOWN('BREAK-EVEN CALCULATOR'!$D$6*'BREAK-EVEN CALCULATOR'!$D$8*AV$2,0),0)</f>
        <v>2186</v>
      </c>
      <c r="AW3" s="52">
        <f>IF('BREAK-EVEN CALCULATOR'!$D$12=TRUE,ROUNDDOWN('BREAK-EVEN CALCULATOR'!$D$6*'BREAK-EVEN CALCULATOR'!$D$8*AW$2,0),0)</f>
        <v>2232</v>
      </c>
      <c r="AX3" s="52">
        <f>IF('BREAK-EVEN CALCULATOR'!$D$12=TRUE,ROUNDDOWN('BREAK-EVEN CALCULATOR'!$D$6*'BREAK-EVEN CALCULATOR'!$D$8*AX$2,0),0)</f>
        <v>2279</v>
      </c>
      <c r="AY3" s="52">
        <f>IF('BREAK-EVEN CALCULATOR'!$D$12=TRUE,ROUNDDOWN('BREAK-EVEN CALCULATOR'!$D$6*'BREAK-EVEN CALCULATOR'!$D$8*AY$2,0),0)</f>
        <v>2325</v>
      </c>
      <c r="AZ3" s="52">
        <f>IF('BREAK-EVEN CALCULATOR'!$D$12=TRUE,ROUNDDOWN('BREAK-EVEN CALCULATOR'!$D$6*'BREAK-EVEN CALCULATOR'!$D$8*AZ$2,0),0)</f>
        <v>2372</v>
      </c>
      <c r="BA3" s="52">
        <f>IF('BREAK-EVEN CALCULATOR'!$D$12=TRUE,ROUNDDOWN('BREAK-EVEN CALCULATOR'!$D$6*'BREAK-EVEN CALCULATOR'!$D$8*BA$2,0),0)</f>
        <v>2418</v>
      </c>
      <c r="BB3" s="52">
        <f>IF('BREAK-EVEN CALCULATOR'!$D$12=TRUE,ROUNDDOWN('BREAK-EVEN CALCULATOR'!$D$6*'BREAK-EVEN CALCULATOR'!$D$8*BB$2,0),0)</f>
        <v>2465</v>
      </c>
      <c r="BC3" s="52">
        <f>IF('BREAK-EVEN CALCULATOR'!$D$12=TRUE,ROUNDDOWN('BREAK-EVEN CALCULATOR'!$D$6*'BREAK-EVEN CALCULATOR'!$D$8*BC$2,0),0)</f>
        <v>2511</v>
      </c>
      <c r="BD3" s="52">
        <f>IF('BREAK-EVEN CALCULATOR'!$D$12=TRUE,ROUNDDOWN('BREAK-EVEN CALCULATOR'!$D$6*'BREAK-EVEN CALCULATOR'!$D$8*BD$2,0),0)</f>
        <v>2558</v>
      </c>
      <c r="BE3" s="52">
        <f>IF('BREAK-EVEN CALCULATOR'!$D$12=TRUE,ROUNDDOWN('BREAK-EVEN CALCULATOR'!$D$6*'BREAK-EVEN CALCULATOR'!$D$8*BE$2,0),0)</f>
        <v>2604</v>
      </c>
      <c r="BF3" s="52">
        <f>IF('BREAK-EVEN CALCULATOR'!$D$12=TRUE,ROUNDDOWN('BREAK-EVEN CALCULATOR'!$D$6*'BREAK-EVEN CALCULATOR'!$D$8*BF$2,0),0)</f>
        <v>2651</v>
      </c>
      <c r="BG3" s="52">
        <f>IF('BREAK-EVEN CALCULATOR'!$D$12=TRUE,ROUNDDOWN('BREAK-EVEN CALCULATOR'!$D$6*'BREAK-EVEN CALCULATOR'!$D$8*BG$2,0),0)</f>
        <v>2697</v>
      </c>
      <c r="BH3" s="52">
        <f>IF('BREAK-EVEN CALCULATOR'!$D$12=TRUE,ROUNDDOWN('BREAK-EVEN CALCULATOR'!$D$6*'BREAK-EVEN CALCULATOR'!$D$8*BH$2,0),0)</f>
        <v>2744</v>
      </c>
      <c r="BI3" s="52">
        <f>IF('BREAK-EVEN CALCULATOR'!$D$12=TRUE,ROUNDDOWN('BREAK-EVEN CALCULATOR'!$D$6*'BREAK-EVEN CALCULATOR'!$D$8*BI$2,0),0)</f>
        <v>2790</v>
      </c>
      <c r="BJ3" s="52">
        <f>IF('BREAK-EVEN CALCULATOR'!$D$12=TRUE,ROUNDDOWN('BREAK-EVEN CALCULATOR'!$D$6*'BREAK-EVEN CALCULATOR'!$D$8*BJ$2,0),0)</f>
        <v>2837</v>
      </c>
      <c r="BK3" s="52">
        <f>IF('BREAK-EVEN CALCULATOR'!$D$12=TRUE,ROUNDDOWN('BREAK-EVEN CALCULATOR'!$D$6*'BREAK-EVEN CALCULATOR'!$D$8*BK$2,0),0)</f>
        <v>2883</v>
      </c>
      <c r="BL3" s="52">
        <f>IF('BREAK-EVEN CALCULATOR'!$D$12=TRUE,ROUNDDOWN('BREAK-EVEN CALCULATOR'!$D$6*'BREAK-EVEN CALCULATOR'!$D$8*BL$2,0),0)</f>
        <v>2930</v>
      </c>
      <c r="BM3" s="52">
        <f>IF('BREAK-EVEN CALCULATOR'!$D$12=TRUE,ROUNDDOWN('BREAK-EVEN CALCULATOR'!$D$6*'BREAK-EVEN CALCULATOR'!$D$8*BM$2,0),0)</f>
        <v>2976</v>
      </c>
      <c r="BN3" s="52">
        <f>IF('BREAK-EVEN CALCULATOR'!$D$12=TRUE,ROUNDDOWN('BREAK-EVEN CALCULATOR'!$D$6*'BREAK-EVEN CALCULATOR'!$D$8*BN$2,0),0)</f>
        <v>3023</v>
      </c>
      <c r="BO3" s="52">
        <f>IF('BREAK-EVEN CALCULATOR'!$D$12=TRUE,ROUNDDOWN('BREAK-EVEN CALCULATOR'!$D$6*'BREAK-EVEN CALCULATOR'!$D$8*BO$2,0),0)</f>
        <v>3069</v>
      </c>
      <c r="BP3" s="52">
        <f>IF('BREAK-EVEN CALCULATOR'!$D$12=TRUE,ROUNDDOWN('BREAK-EVEN CALCULATOR'!$D$6*'BREAK-EVEN CALCULATOR'!$D$8*BP$2,0),0)</f>
        <v>3116</v>
      </c>
      <c r="BQ3" s="52">
        <f>IF('BREAK-EVEN CALCULATOR'!$D$12=TRUE,ROUNDDOWN('BREAK-EVEN CALCULATOR'!$D$6*'BREAK-EVEN CALCULATOR'!$D$8*BQ$2,0),0)</f>
        <v>3162</v>
      </c>
      <c r="BR3" s="52">
        <f>IF('BREAK-EVEN CALCULATOR'!$D$12=TRUE,ROUNDDOWN('BREAK-EVEN CALCULATOR'!$D$6*'BREAK-EVEN CALCULATOR'!$D$8*BR$2,0),0)</f>
        <v>3209</v>
      </c>
      <c r="BS3" s="52">
        <f>IF('BREAK-EVEN CALCULATOR'!$D$12=TRUE,ROUNDDOWN('BREAK-EVEN CALCULATOR'!$D$6*'BREAK-EVEN CALCULATOR'!$D$8*BS$2,0),0)</f>
        <v>3255</v>
      </c>
      <c r="BT3" s="52">
        <f>IF('BREAK-EVEN CALCULATOR'!$D$12=TRUE,ROUNDDOWN('BREAK-EVEN CALCULATOR'!$D$6*'BREAK-EVEN CALCULATOR'!$D$8*BT$2,0),0)</f>
        <v>3302</v>
      </c>
      <c r="BU3" s="52">
        <f>IF('BREAK-EVEN CALCULATOR'!$D$12=TRUE,ROUNDDOWN('BREAK-EVEN CALCULATOR'!$D$6*'BREAK-EVEN CALCULATOR'!$D$8*BU$2,0),0)</f>
        <v>3348</v>
      </c>
      <c r="BV3" s="52">
        <f>IF('BREAK-EVEN CALCULATOR'!$D$12=TRUE,ROUNDDOWN('BREAK-EVEN CALCULATOR'!$D$6*'BREAK-EVEN CALCULATOR'!$D$8*BV$2,0),0)</f>
        <v>3395</v>
      </c>
      <c r="BW3" s="52">
        <f>IF('BREAK-EVEN CALCULATOR'!$D$12=TRUE,ROUNDDOWN('BREAK-EVEN CALCULATOR'!$D$6*'BREAK-EVEN CALCULATOR'!$D$8*BW$2,0),0)</f>
        <v>3441</v>
      </c>
      <c r="BX3" s="52">
        <f>IF('BREAK-EVEN CALCULATOR'!$D$12=TRUE,ROUNDDOWN('BREAK-EVEN CALCULATOR'!$D$6*'BREAK-EVEN CALCULATOR'!$D$8*BX$2,0),0)</f>
        <v>3488</v>
      </c>
      <c r="BY3" s="52">
        <f>IF('BREAK-EVEN CALCULATOR'!$D$12=TRUE,ROUNDDOWN('BREAK-EVEN CALCULATOR'!$D$6*'BREAK-EVEN CALCULATOR'!$D$8*BY$2,0),0)</f>
        <v>3534</v>
      </c>
      <c r="BZ3" s="52">
        <f>IF('BREAK-EVEN CALCULATOR'!$D$12=TRUE,ROUNDDOWN('BREAK-EVEN CALCULATOR'!$D$6*'BREAK-EVEN CALCULATOR'!$D$8*BZ$2,0),0)</f>
        <v>3581</v>
      </c>
      <c r="CA3" s="52">
        <f>IF('BREAK-EVEN CALCULATOR'!$D$12=TRUE,ROUNDDOWN('BREAK-EVEN CALCULATOR'!$D$6*'BREAK-EVEN CALCULATOR'!$D$8*CA$2,0),0)</f>
        <v>3627</v>
      </c>
      <c r="CB3" s="52">
        <f>IF('BREAK-EVEN CALCULATOR'!$D$12=TRUE,ROUNDDOWN('BREAK-EVEN CALCULATOR'!$D$6*'BREAK-EVEN CALCULATOR'!$D$8*CB$2,0),0)</f>
        <v>3674</v>
      </c>
      <c r="CC3" s="52">
        <f>IF('BREAK-EVEN CALCULATOR'!$D$12=TRUE,ROUNDDOWN('BREAK-EVEN CALCULATOR'!$D$6*'BREAK-EVEN CALCULATOR'!$D$8*CC$2,0),0)</f>
        <v>3720</v>
      </c>
      <c r="CD3" s="52">
        <f>IF('BREAK-EVEN CALCULATOR'!$D$12=TRUE,ROUNDDOWN('BREAK-EVEN CALCULATOR'!$D$6*'BREAK-EVEN CALCULATOR'!$D$8*CD$2,0),0)</f>
        <v>3767</v>
      </c>
      <c r="CE3" s="52">
        <f>IF('BREAK-EVEN CALCULATOR'!$D$12=TRUE,ROUNDDOWN('BREAK-EVEN CALCULATOR'!$D$6*'BREAK-EVEN CALCULATOR'!$D$8*CE$2,0),0)</f>
        <v>3813</v>
      </c>
      <c r="CF3" s="52">
        <f>IF('BREAK-EVEN CALCULATOR'!$D$12=TRUE,ROUNDDOWN('BREAK-EVEN CALCULATOR'!$D$6*'BREAK-EVEN CALCULATOR'!$D$8*CF$2,0),0)</f>
        <v>3860</v>
      </c>
      <c r="CG3" s="52">
        <f>IF('BREAK-EVEN CALCULATOR'!$D$12=TRUE,ROUNDDOWN('BREAK-EVEN CALCULATOR'!$D$6*'BREAK-EVEN CALCULATOR'!$D$8*CG$2,0),0)</f>
        <v>3907</v>
      </c>
      <c r="CH3" s="52">
        <f>IF('BREAK-EVEN CALCULATOR'!$D$12=TRUE,ROUNDDOWN('BREAK-EVEN CALCULATOR'!$D$6*'BREAK-EVEN CALCULATOR'!$D$8*CH$2,0),0)</f>
        <v>3953</v>
      </c>
      <c r="CI3" s="52">
        <f>IF('BREAK-EVEN CALCULATOR'!$D$12=TRUE,ROUNDDOWN('BREAK-EVEN CALCULATOR'!$D$6*'BREAK-EVEN CALCULATOR'!$D$8*CI$2,0),0)</f>
        <v>4000</v>
      </c>
      <c r="CJ3" s="52">
        <f>IF('BREAK-EVEN CALCULATOR'!$D$12=TRUE,ROUNDDOWN('BREAK-EVEN CALCULATOR'!$D$6*'BREAK-EVEN CALCULATOR'!$D$8*CJ$2,0),0)</f>
        <v>4046</v>
      </c>
      <c r="CK3" s="52">
        <f>IF('BREAK-EVEN CALCULATOR'!$D$12=TRUE,ROUNDDOWN('BREAK-EVEN CALCULATOR'!$D$6*'BREAK-EVEN CALCULATOR'!$D$8*CK$2,0),0)</f>
        <v>4093</v>
      </c>
      <c r="CL3" s="52">
        <f>IF('BREAK-EVEN CALCULATOR'!$D$12=TRUE,ROUNDDOWN('BREAK-EVEN CALCULATOR'!$D$6*'BREAK-EVEN CALCULATOR'!$D$8*CL$2,0),0)</f>
        <v>4139</v>
      </c>
      <c r="CM3" s="52">
        <f>IF('BREAK-EVEN CALCULATOR'!$D$12=TRUE,ROUNDDOWN('BREAK-EVEN CALCULATOR'!$D$6*'BREAK-EVEN CALCULATOR'!$D$8*CM$2,0),0)</f>
        <v>4186</v>
      </c>
      <c r="CN3" s="52">
        <f>IF('BREAK-EVEN CALCULATOR'!$D$12=TRUE,ROUNDDOWN('BREAK-EVEN CALCULATOR'!$D$6*'BREAK-EVEN CALCULATOR'!$D$8*CN$2,0),0)</f>
        <v>4232</v>
      </c>
      <c r="CO3" s="52">
        <f>IF('BREAK-EVEN CALCULATOR'!$D$12=TRUE,ROUNDDOWN('BREAK-EVEN CALCULATOR'!$D$6*'BREAK-EVEN CALCULATOR'!$D$8*CO$2,0),0)</f>
        <v>4279</v>
      </c>
      <c r="CP3" s="52">
        <f>IF('BREAK-EVEN CALCULATOR'!$D$12=TRUE,ROUNDDOWN('BREAK-EVEN CALCULATOR'!$D$6*'BREAK-EVEN CALCULATOR'!$D$8*CP$2,0),0)</f>
        <v>4325</v>
      </c>
      <c r="CQ3" s="52">
        <f>IF('BREAK-EVEN CALCULATOR'!$D$12=TRUE,ROUNDDOWN('BREAK-EVEN CALCULATOR'!$D$6*'BREAK-EVEN CALCULATOR'!$D$8*CQ$2,0),0)</f>
        <v>4372</v>
      </c>
      <c r="CR3" s="52">
        <f>IF('BREAK-EVEN CALCULATOR'!$D$12=TRUE,ROUNDDOWN('BREAK-EVEN CALCULATOR'!$D$6*'BREAK-EVEN CALCULATOR'!$D$8*CR$2,0),0)</f>
        <v>4418</v>
      </c>
      <c r="CS3" s="52">
        <f>IF('BREAK-EVEN CALCULATOR'!$D$12=TRUE,ROUNDDOWN('BREAK-EVEN CALCULATOR'!$D$6*'BREAK-EVEN CALCULATOR'!$D$8*CS$2,0),0)</f>
        <v>4465</v>
      </c>
      <c r="CT3" s="52">
        <f>IF('BREAK-EVEN CALCULATOR'!$D$12=TRUE,ROUNDDOWN('BREAK-EVEN CALCULATOR'!$D$6*'BREAK-EVEN CALCULATOR'!$D$8*CT$2,0),0)</f>
        <v>4511</v>
      </c>
      <c r="CU3" s="52">
        <f>IF('BREAK-EVEN CALCULATOR'!$D$12=TRUE,ROUNDDOWN('BREAK-EVEN CALCULATOR'!$D$6*'BREAK-EVEN CALCULATOR'!$D$8*CU$2,0),0)</f>
        <v>4558</v>
      </c>
      <c r="CV3" s="52">
        <f>IF('BREAK-EVEN CALCULATOR'!$D$12=TRUE,ROUNDDOWN('BREAK-EVEN CALCULATOR'!$D$6*'BREAK-EVEN CALCULATOR'!$D$8*CV$2,0),0)</f>
        <v>4604</v>
      </c>
      <c r="CW3" s="52">
        <f>IF('BREAK-EVEN CALCULATOR'!$D$12=TRUE,ROUNDDOWN('BREAK-EVEN CALCULATOR'!$D$6*'BREAK-EVEN CALCULATOR'!$D$8*CW$2,0),0)</f>
        <v>4651</v>
      </c>
    </row>
    <row r="4" spans="1:101" ht="16" x14ac:dyDescent="0.2">
      <c r="A4" s="51" t="s">
        <v>56</v>
      </c>
      <c r="B4" s="52">
        <f>IF('BREAK-EVEN CALCULATOR'!$D$12=TRUE,ROUNDDOWN('BREAK-EVEN CALCULATOR'!$D$6*'BREAK-EVEN CALCULATOR'!$D$9*B$2,0),0)</f>
        <v>4</v>
      </c>
      <c r="C4" s="52">
        <f>IF('BREAK-EVEN CALCULATOR'!$D$12=TRUE,ROUNDDOWN('BREAK-EVEN CALCULATOR'!$D$6*'BREAK-EVEN CALCULATOR'!$D$9*C$2,0),0)</f>
        <v>8</v>
      </c>
      <c r="D4" s="52">
        <f>IF('BREAK-EVEN CALCULATOR'!$D$12=TRUE,ROUNDDOWN('BREAK-EVEN CALCULATOR'!$D$6*'BREAK-EVEN CALCULATOR'!$D$9*D$2,0),0)</f>
        <v>13</v>
      </c>
      <c r="E4" s="52">
        <f>IF('BREAK-EVEN CALCULATOR'!$D$12=TRUE,ROUNDDOWN('BREAK-EVEN CALCULATOR'!$D$6*'BREAK-EVEN CALCULATOR'!$D$9*E$2,0),0)</f>
        <v>17</v>
      </c>
      <c r="F4" s="52">
        <f>IF('BREAK-EVEN CALCULATOR'!$D$12=TRUE,ROUNDDOWN('BREAK-EVEN CALCULATOR'!$D$6*'BREAK-EVEN CALCULATOR'!$D$9*F$2,0),0)</f>
        <v>22</v>
      </c>
      <c r="G4" s="52">
        <f>IF('BREAK-EVEN CALCULATOR'!$D$12=TRUE,ROUNDDOWN('BREAK-EVEN CALCULATOR'!$D$6*'BREAK-EVEN CALCULATOR'!$D$9*G$2,0),0)</f>
        <v>26</v>
      </c>
      <c r="H4" s="52">
        <f>IF('BREAK-EVEN CALCULATOR'!$D$12=TRUE,ROUNDDOWN('BREAK-EVEN CALCULATOR'!$D$6*'BREAK-EVEN CALCULATOR'!$D$9*H$2,0),0)</f>
        <v>31</v>
      </c>
      <c r="I4" s="52">
        <f>IF('BREAK-EVEN CALCULATOR'!$D$12=TRUE,ROUNDDOWN('BREAK-EVEN CALCULATOR'!$D$6*'BREAK-EVEN CALCULATOR'!$D$9*I$2,0),0)</f>
        <v>35</v>
      </c>
      <c r="J4" s="52">
        <f>IF('BREAK-EVEN CALCULATOR'!$D$12=TRUE,ROUNDDOWN('BREAK-EVEN CALCULATOR'!$D$6*'BREAK-EVEN CALCULATOR'!$D$9*J$2,0),0)</f>
        <v>40</v>
      </c>
      <c r="K4" s="52">
        <f>IF('BREAK-EVEN CALCULATOR'!$D$12=TRUE,ROUNDDOWN('BREAK-EVEN CALCULATOR'!$D$6*'BREAK-EVEN CALCULATOR'!$D$9*K$2,0),0)</f>
        <v>44</v>
      </c>
      <c r="L4" s="52">
        <f>IF('BREAK-EVEN CALCULATOR'!$D$12=TRUE,ROUNDDOWN('BREAK-EVEN CALCULATOR'!$D$6*'BREAK-EVEN CALCULATOR'!$D$9*L$2,0),0)</f>
        <v>49</v>
      </c>
      <c r="M4" s="52">
        <f>IF('BREAK-EVEN CALCULATOR'!$D$12=TRUE,ROUNDDOWN('BREAK-EVEN CALCULATOR'!$D$6*'BREAK-EVEN CALCULATOR'!$D$9*M$2,0),0)</f>
        <v>53</v>
      </c>
      <c r="N4" s="52">
        <f>IF('BREAK-EVEN CALCULATOR'!$D$12=TRUE,ROUNDDOWN('BREAK-EVEN CALCULATOR'!$D$6*'BREAK-EVEN CALCULATOR'!$D$9*N$2,0),0)</f>
        <v>58</v>
      </c>
      <c r="O4" s="52">
        <f>IF('BREAK-EVEN CALCULATOR'!$D$12=TRUE,ROUNDDOWN('BREAK-EVEN CALCULATOR'!$D$6*'BREAK-EVEN CALCULATOR'!$D$9*O$2,0),0)</f>
        <v>62</v>
      </c>
      <c r="P4" s="52">
        <f>IF('BREAK-EVEN CALCULATOR'!$D$12=TRUE,ROUNDDOWN('BREAK-EVEN CALCULATOR'!$D$6*'BREAK-EVEN CALCULATOR'!$D$9*P$2,0),0)</f>
        <v>67</v>
      </c>
      <c r="Q4" s="52">
        <f>IF('BREAK-EVEN CALCULATOR'!$D$12=TRUE,ROUNDDOWN('BREAK-EVEN CALCULATOR'!$D$6*'BREAK-EVEN CALCULATOR'!$D$9*Q$2,0),0)</f>
        <v>71</v>
      </c>
      <c r="R4" s="52">
        <f>IF('BREAK-EVEN CALCULATOR'!$D$12=TRUE,ROUNDDOWN('BREAK-EVEN CALCULATOR'!$D$6*'BREAK-EVEN CALCULATOR'!$D$9*R$2,0),0)</f>
        <v>76</v>
      </c>
      <c r="S4" s="52">
        <f>IF('BREAK-EVEN CALCULATOR'!$D$12=TRUE,ROUNDDOWN('BREAK-EVEN CALCULATOR'!$D$6*'BREAK-EVEN CALCULATOR'!$D$9*S$2,0),0)</f>
        <v>80</v>
      </c>
      <c r="T4" s="52">
        <f>IF('BREAK-EVEN CALCULATOR'!$D$12=TRUE,ROUNDDOWN('BREAK-EVEN CALCULATOR'!$D$6*'BREAK-EVEN CALCULATOR'!$D$9*T$2,0),0)</f>
        <v>85</v>
      </c>
      <c r="U4" s="52">
        <f>IF('BREAK-EVEN CALCULATOR'!$D$12=TRUE,ROUNDDOWN('BREAK-EVEN CALCULATOR'!$D$6*'BREAK-EVEN CALCULATOR'!$D$9*U$2,0),0)</f>
        <v>89</v>
      </c>
      <c r="V4" s="52">
        <f>IF('BREAK-EVEN CALCULATOR'!$D$12=TRUE,ROUNDDOWN('BREAK-EVEN CALCULATOR'!$D$6*'BREAK-EVEN CALCULATOR'!$D$9*V$2,0),0)</f>
        <v>94</v>
      </c>
      <c r="W4" s="52">
        <f>IF('BREAK-EVEN CALCULATOR'!$D$12=TRUE,ROUNDDOWN('BREAK-EVEN CALCULATOR'!$D$6*'BREAK-EVEN CALCULATOR'!$D$9*W$2,0),0)</f>
        <v>98</v>
      </c>
      <c r="X4" s="52">
        <f>IF('BREAK-EVEN CALCULATOR'!$D$12=TRUE,ROUNDDOWN('BREAK-EVEN CALCULATOR'!$D$6*'BREAK-EVEN CALCULATOR'!$D$9*X$2,0),0)</f>
        <v>103</v>
      </c>
      <c r="Y4" s="52">
        <f>IF('BREAK-EVEN CALCULATOR'!$D$12=TRUE,ROUNDDOWN('BREAK-EVEN CALCULATOR'!$D$6*'BREAK-EVEN CALCULATOR'!$D$9*Y$2,0),0)</f>
        <v>107</v>
      </c>
      <c r="Z4" s="52">
        <f>IF('BREAK-EVEN CALCULATOR'!$D$12=TRUE,ROUNDDOWN('BREAK-EVEN CALCULATOR'!$D$6*'BREAK-EVEN CALCULATOR'!$D$9*Z$2,0),0)</f>
        <v>112</v>
      </c>
      <c r="AA4" s="52">
        <f>IF('BREAK-EVEN CALCULATOR'!$D$12=TRUE,ROUNDDOWN('BREAK-EVEN CALCULATOR'!$D$6*'BREAK-EVEN CALCULATOR'!$D$9*AA$2,0),0)</f>
        <v>116</v>
      </c>
      <c r="AB4" s="52">
        <f>IF('BREAK-EVEN CALCULATOR'!$D$12=TRUE,ROUNDDOWN('BREAK-EVEN CALCULATOR'!$D$6*'BREAK-EVEN CALCULATOR'!$D$9*AB$2,0),0)</f>
        <v>121</v>
      </c>
      <c r="AC4" s="52">
        <f>IF('BREAK-EVEN CALCULATOR'!$D$12=TRUE,ROUNDDOWN('BREAK-EVEN CALCULATOR'!$D$6*'BREAK-EVEN CALCULATOR'!$D$9*AC$2,0),0)</f>
        <v>125</v>
      </c>
      <c r="AD4" s="52">
        <f>IF('BREAK-EVEN CALCULATOR'!$D$12=TRUE,ROUNDDOWN('BREAK-EVEN CALCULATOR'!$D$6*'BREAK-EVEN CALCULATOR'!$D$9*AD$2,0),0)</f>
        <v>130</v>
      </c>
      <c r="AE4" s="52">
        <f>IF('BREAK-EVEN CALCULATOR'!$D$12=TRUE,ROUNDDOWN('BREAK-EVEN CALCULATOR'!$D$6*'BREAK-EVEN CALCULATOR'!$D$9*AE$2,0),0)</f>
        <v>134</v>
      </c>
      <c r="AF4" s="52">
        <f>IF('BREAK-EVEN CALCULATOR'!$D$12=TRUE,ROUNDDOWN('BREAK-EVEN CALCULATOR'!$D$6*'BREAK-EVEN CALCULATOR'!$D$9*AF$2,0),0)</f>
        <v>139</v>
      </c>
      <c r="AG4" s="52">
        <f>IF('BREAK-EVEN CALCULATOR'!$D$12=TRUE,ROUNDDOWN('BREAK-EVEN CALCULATOR'!$D$6*'BREAK-EVEN CALCULATOR'!$D$9*AG$2,0),0)</f>
        <v>143</v>
      </c>
      <c r="AH4" s="52">
        <f>IF('BREAK-EVEN CALCULATOR'!$D$12=TRUE,ROUNDDOWN('BREAK-EVEN CALCULATOR'!$D$6*'BREAK-EVEN CALCULATOR'!$D$9*AH$2,0),0)</f>
        <v>148</v>
      </c>
      <c r="AI4" s="52">
        <f>IF('BREAK-EVEN CALCULATOR'!$D$12=TRUE,ROUNDDOWN('BREAK-EVEN CALCULATOR'!$D$6*'BREAK-EVEN CALCULATOR'!$D$9*AI$2,0),0)</f>
        <v>152</v>
      </c>
      <c r="AJ4" s="52">
        <f>IF('BREAK-EVEN CALCULATOR'!$D$12=TRUE,ROUNDDOWN('BREAK-EVEN CALCULATOR'!$D$6*'BREAK-EVEN CALCULATOR'!$D$9*AJ$2,0),0)</f>
        <v>157</v>
      </c>
      <c r="AK4" s="52">
        <f>IF('BREAK-EVEN CALCULATOR'!$D$12=TRUE,ROUNDDOWN('BREAK-EVEN CALCULATOR'!$D$6*'BREAK-EVEN CALCULATOR'!$D$9*AK$2,0),0)</f>
        <v>161</v>
      </c>
      <c r="AL4" s="52">
        <f>IF('BREAK-EVEN CALCULATOR'!$D$12=TRUE,ROUNDDOWN('BREAK-EVEN CALCULATOR'!$D$6*'BREAK-EVEN CALCULATOR'!$D$9*AL$2,0),0)</f>
        <v>166</v>
      </c>
      <c r="AM4" s="52">
        <f>IF('BREAK-EVEN CALCULATOR'!$D$12=TRUE,ROUNDDOWN('BREAK-EVEN CALCULATOR'!$D$6*'BREAK-EVEN CALCULATOR'!$D$9*AM$2,0),0)</f>
        <v>170</v>
      </c>
      <c r="AN4" s="52">
        <f>IF('BREAK-EVEN CALCULATOR'!$D$12=TRUE,ROUNDDOWN('BREAK-EVEN CALCULATOR'!$D$6*'BREAK-EVEN CALCULATOR'!$D$9*AN$2,0),0)</f>
        <v>175</v>
      </c>
      <c r="AO4" s="52">
        <f>IF('BREAK-EVEN CALCULATOR'!$D$12=TRUE,ROUNDDOWN('BREAK-EVEN CALCULATOR'!$D$6*'BREAK-EVEN CALCULATOR'!$D$9*AO$2,0),0)</f>
        <v>179</v>
      </c>
      <c r="AP4" s="52">
        <f>IF('BREAK-EVEN CALCULATOR'!$D$12=TRUE,ROUNDDOWN('BREAK-EVEN CALCULATOR'!$D$6*'BREAK-EVEN CALCULATOR'!$D$9*AP$2,0),0)</f>
        <v>184</v>
      </c>
      <c r="AQ4" s="52">
        <f>IF('BREAK-EVEN CALCULATOR'!$D$12=TRUE,ROUNDDOWN('BREAK-EVEN CALCULATOR'!$D$6*'BREAK-EVEN CALCULATOR'!$D$9*AQ$2,0),0)</f>
        <v>188</v>
      </c>
      <c r="AR4" s="52">
        <f>IF('BREAK-EVEN CALCULATOR'!$D$12=TRUE,ROUNDDOWN('BREAK-EVEN CALCULATOR'!$D$6*'BREAK-EVEN CALCULATOR'!$D$9*AR$2,0),0)</f>
        <v>192</v>
      </c>
      <c r="AS4" s="52">
        <f>IF('BREAK-EVEN CALCULATOR'!$D$12=TRUE,ROUNDDOWN('BREAK-EVEN CALCULATOR'!$D$6*'BREAK-EVEN CALCULATOR'!$D$9*AS$2,0),0)</f>
        <v>197</v>
      </c>
      <c r="AT4" s="52">
        <f>IF('BREAK-EVEN CALCULATOR'!$D$12=TRUE,ROUNDDOWN('BREAK-EVEN CALCULATOR'!$D$6*'BREAK-EVEN CALCULATOR'!$D$9*AT$2,0),0)</f>
        <v>201</v>
      </c>
      <c r="AU4" s="52">
        <f>IF('BREAK-EVEN CALCULATOR'!$D$12=TRUE,ROUNDDOWN('BREAK-EVEN CALCULATOR'!$D$6*'BREAK-EVEN CALCULATOR'!$D$9*AU$2,0),0)</f>
        <v>206</v>
      </c>
      <c r="AV4" s="52">
        <f>IF('BREAK-EVEN CALCULATOR'!$D$12=TRUE,ROUNDDOWN('BREAK-EVEN CALCULATOR'!$D$6*'BREAK-EVEN CALCULATOR'!$D$9*AV$2,0),0)</f>
        <v>210</v>
      </c>
      <c r="AW4" s="52">
        <f>IF('BREAK-EVEN CALCULATOR'!$D$12=TRUE,ROUNDDOWN('BREAK-EVEN CALCULATOR'!$D$6*'BREAK-EVEN CALCULATOR'!$D$9*AW$2,0),0)</f>
        <v>215</v>
      </c>
      <c r="AX4" s="52">
        <f>IF('BREAK-EVEN CALCULATOR'!$D$12=TRUE,ROUNDDOWN('BREAK-EVEN CALCULATOR'!$D$6*'BREAK-EVEN CALCULATOR'!$D$9*AX$2,0),0)</f>
        <v>219</v>
      </c>
      <c r="AY4" s="52">
        <f>IF('BREAK-EVEN CALCULATOR'!$D$12=TRUE,ROUNDDOWN('BREAK-EVEN CALCULATOR'!$D$6*'BREAK-EVEN CALCULATOR'!$D$9*AY$2,0),0)</f>
        <v>224</v>
      </c>
      <c r="AZ4" s="52">
        <f>IF('BREAK-EVEN CALCULATOR'!$D$12=TRUE,ROUNDDOWN('BREAK-EVEN CALCULATOR'!$D$6*'BREAK-EVEN CALCULATOR'!$D$9*AZ$2,0),0)</f>
        <v>228</v>
      </c>
      <c r="BA4" s="52">
        <f>IF('BREAK-EVEN CALCULATOR'!$D$12=TRUE,ROUNDDOWN('BREAK-EVEN CALCULATOR'!$D$6*'BREAK-EVEN CALCULATOR'!$D$9*BA$2,0),0)</f>
        <v>233</v>
      </c>
      <c r="BB4" s="52">
        <f>IF('BREAK-EVEN CALCULATOR'!$D$12=TRUE,ROUNDDOWN('BREAK-EVEN CALCULATOR'!$D$6*'BREAK-EVEN CALCULATOR'!$D$9*BB$2,0),0)</f>
        <v>237</v>
      </c>
      <c r="BC4" s="52">
        <f>IF('BREAK-EVEN CALCULATOR'!$D$12=TRUE,ROUNDDOWN('BREAK-EVEN CALCULATOR'!$D$6*'BREAK-EVEN CALCULATOR'!$D$9*BC$2,0),0)</f>
        <v>242</v>
      </c>
      <c r="BD4" s="52">
        <f>IF('BREAK-EVEN CALCULATOR'!$D$12=TRUE,ROUNDDOWN('BREAK-EVEN CALCULATOR'!$D$6*'BREAK-EVEN CALCULATOR'!$D$9*BD$2,0),0)</f>
        <v>246</v>
      </c>
      <c r="BE4" s="52">
        <f>IF('BREAK-EVEN CALCULATOR'!$D$12=TRUE,ROUNDDOWN('BREAK-EVEN CALCULATOR'!$D$6*'BREAK-EVEN CALCULATOR'!$D$9*BE$2,0),0)</f>
        <v>251</v>
      </c>
      <c r="BF4" s="52">
        <f>IF('BREAK-EVEN CALCULATOR'!$D$12=TRUE,ROUNDDOWN('BREAK-EVEN CALCULATOR'!$D$6*'BREAK-EVEN CALCULATOR'!$D$9*BF$2,0),0)</f>
        <v>255</v>
      </c>
      <c r="BG4" s="52">
        <f>IF('BREAK-EVEN CALCULATOR'!$D$12=TRUE,ROUNDDOWN('BREAK-EVEN CALCULATOR'!$D$6*'BREAK-EVEN CALCULATOR'!$D$9*BG$2,0),0)</f>
        <v>260</v>
      </c>
      <c r="BH4" s="52">
        <f>IF('BREAK-EVEN CALCULATOR'!$D$12=TRUE,ROUNDDOWN('BREAK-EVEN CALCULATOR'!$D$6*'BREAK-EVEN CALCULATOR'!$D$9*BH$2,0),0)</f>
        <v>264</v>
      </c>
      <c r="BI4" s="52">
        <f>IF('BREAK-EVEN CALCULATOR'!$D$12=TRUE,ROUNDDOWN('BREAK-EVEN CALCULATOR'!$D$6*'BREAK-EVEN CALCULATOR'!$D$9*BI$2,0),0)</f>
        <v>269</v>
      </c>
      <c r="BJ4" s="52">
        <f>IF('BREAK-EVEN CALCULATOR'!$D$12=TRUE,ROUNDDOWN('BREAK-EVEN CALCULATOR'!$D$6*'BREAK-EVEN CALCULATOR'!$D$9*BJ$2,0),0)</f>
        <v>273</v>
      </c>
      <c r="BK4" s="52">
        <f>IF('BREAK-EVEN CALCULATOR'!$D$12=TRUE,ROUNDDOWN('BREAK-EVEN CALCULATOR'!$D$6*'BREAK-EVEN CALCULATOR'!$D$9*BK$2,0),0)</f>
        <v>278</v>
      </c>
      <c r="BL4" s="52">
        <f>IF('BREAK-EVEN CALCULATOR'!$D$12=TRUE,ROUNDDOWN('BREAK-EVEN CALCULATOR'!$D$6*'BREAK-EVEN CALCULATOR'!$D$9*BL$2,0),0)</f>
        <v>282</v>
      </c>
      <c r="BM4" s="52">
        <f>IF('BREAK-EVEN CALCULATOR'!$D$12=TRUE,ROUNDDOWN('BREAK-EVEN CALCULATOR'!$D$6*'BREAK-EVEN CALCULATOR'!$D$9*BM$2,0),0)</f>
        <v>287</v>
      </c>
      <c r="BN4" s="52">
        <f>IF('BREAK-EVEN CALCULATOR'!$D$12=TRUE,ROUNDDOWN('BREAK-EVEN CALCULATOR'!$D$6*'BREAK-EVEN CALCULATOR'!$D$9*BN$2,0),0)</f>
        <v>291</v>
      </c>
      <c r="BO4" s="52">
        <f>IF('BREAK-EVEN CALCULATOR'!$D$12=TRUE,ROUNDDOWN('BREAK-EVEN CALCULATOR'!$D$6*'BREAK-EVEN CALCULATOR'!$D$9*BO$2,0),0)</f>
        <v>296</v>
      </c>
      <c r="BP4" s="52">
        <f>IF('BREAK-EVEN CALCULATOR'!$D$12=TRUE,ROUNDDOWN('BREAK-EVEN CALCULATOR'!$D$6*'BREAK-EVEN CALCULATOR'!$D$9*BP$2,0),0)</f>
        <v>300</v>
      </c>
      <c r="BQ4" s="52">
        <f>IF('BREAK-EVEN CALCULATOR'!$D$12=TRUE,ROUNDDOWN('BREAK-EVEN CALCULATOR'!$D$6*'BREAK-EVEN CALCULATOR'!$D$9*BQ$2,0),0)</f>
        <v>305</v>
      </c>
      <c r="BR4" s="52">
        <f>IF('BREAK-EVEN CALCULATOR'!$D$12=TRUE,ROUNDDOWN('BREAK-EVEN CALCULATOR'!$D$6*'BREAK-EVEN CALCULATOR'!$D$9*BR$2,0),0)</f>
        <v>309</v>
      </c>
      <c r="BS4" s="52">
        <f>IF('BREAK-EVEN CALCULATOR'!$D$12=TRUE,ROUNDDOWN('BREAK-EVEN CALCULATOR'!$D$6*'BREAK-EVEN CALCULATOR'!$D$9*BS$2,0),0)</f>
        <v>314</v>
      </c>
      <c r="BT4" s="52">
        <f>IF('BREAK-EVEN CALCULATOR'!$D$12=TRUE,ROUNDDOWN('BREAK-EVEN CALCULATOR'!$D$6*'BREAK-EVEN CALCULATOR'!$D$9*BT$2,0),0)</f>
        <v>318</v>
      </c>
      <c r="BU4" s="52">
        <f>IF('BREAK-EVEN CALCULATOR'!$D$12=TRUE,ROUNDDOWN('BREAK-EVEN CALCULATOR'!$D$6*'BREAK-EVEN CALCULATOR'!$D$9*BU$2,0),0)</f>
        <v>323</v>
      </c>
      <c r="BV4" s="52">
        <f>IF('BREAK-EVEN CALCULATOR'!$D$12=TRUE,ROUNDDOWN('BREAK-EVEN CALCULATOR'!$D$6*'BREAK-EVEN CALCULATOR'!$D$9*BV$2,0),0)</f>
        <v>327</v>
      </c>
      <c r="BW4" s="52">
        <f>IF('BREAK-EVEN CALCULATOR'!$D$12=TRUE,ROUNDDOWN('BREAK-EVEN CALCULATOR'!$D$6*'BREAK-EVEN CALCULATOR'!$D$9*BW$2,0),0)</f>
        <v>332</v>
      </c>
      <c r="BX4" s="52">
        <f>IF('BREAK-EVEN CALCULATOR'!$D$12=TRUE,ROUNDDOWN('BREAK-EVEN CALCULATOR'!$D$6*'BREAK-EVEN CALCULATOR'!$D$9*BX$2,0),0)</f>
        <v>336</v>
      </c>
      <c r="BY4" s="52">
        <f>IF('BREAK-EVEN CALCULATOR'!$D$12=TRUE,ROUNDDOWN('BREAK-EVEN CALCULATOR'!$D$6*'BREAK-EVEN CALCULATOR'!$D$9*BY$2,0),0)</f>
        <v>341</v>
      </c>
      <c r="BZ4" s="52">
        <f>IF('BREAK-EVEN CALCULATOR'!$D$12=TRUE,ROUNDDOWN('BREAK-EVEN CALCULATOR'!$D$6*'BREAK-EVEN CALCULATOR'!$D$9*BZ$2,0),0)</f>
        <v>345</v>
      </c>
      <c r="CA4" s="52">
        <f>IF('BREAK-EVEN CALCULATOR'!$D$12=TRUE,ROUNDDOWN('BREAK-EVEN CALCULATOR'!$D$6*'BREAK-EVEN CALCULATOR'!$D$9*CA$2,0),0)</f>
        <v>350</v>
      </c>
      <c r="CB4" s="52">
        <f>IF('BREAK-EVEN CALCULATOR'!$D$12=TRUE,ROUNDDOWN('BREAK-EVEN CALCULATOR'!$D$6*'BREAK-EVEN CALCULATOR'!$D$9*CB$2,0),0)</f>
        <v>354</v>
      </c>
      <c r="CC4" s="52">
        <f>IF('BREAK-EVEN CALCULATOR'!$D$12=TRUE,ROUNDDOWN('BREAK-EVEN CALCULATOR'!$D$6*'BREAK-EVEN CALCULATOR'!$D$9*CC$2,0),0)</f>
        <v>359</v>
      </c>
      <c r="CD4" s="52">
        <f>IF('BREAK-EVEN CALCULATOR'!$D$12=TRUE,ROUNDDOWN('BREAK-EVEN CALCULATOR'!$D$6*'BREAK-EVEN CALCULATOR'!$D$9*CD$2,0),0)</f>
        <v>363</v>
      </c>
      <c r="CE4" s="52">
        <f>IF('BREAK-EVEN CALCULATOR'!$D$12=TRUE,ROUNDDOWN('BREAK-EVEN CALCULATOR'!$D$6*'BREAK-EVEN CALCULATOR'!$D$9*CE$2,0),0)</f>
        <v>368</v>
      </c>
      <c r="CF4" s="52">
        <f>IF('BREAK-EVEN CALCULATOR'!$D$12=TRUE,ROUNDDOWN('BREAK-EVEN CALCULATOR'!$D$6*'BREAK-EVEN CALCULATOR'!$D$9*CF$2,0),0)</f>
        <v>372</v>
      </c>
      <c r="CG4" s="52">
        <f>IF('BREAK-EVEN CALCULATOR'!$D$12=TRUE,ROUNDDOWN('BREAK-EVEN CALCULATOR'!$D$6*'BREAK-EVEN CALCULATOR'!$D$9*CG$2,0),0)</f>
        <v>376</v>
      </c>
      <c r="CH4" s="52">
        <f>IF('BREAK-EVEN CALCULATOR'!$D$12=TRUE,ROUNDDOWN('BREAK-EVEN CALCULATOR'!$D$6*'BREAK-EVEN CALCULATOR'!$D$9*CH$2,0),0)</f>
        <v>381</v>
      </c>
      <c r="CI4" s="52">
        <f>IF('BREAK-EVEN CALCULATOR'!$D$12=TRUE,ROUNDDOWN('BREAK-EVEN CALCULATOR'!$D$6*'BREAK-EVEN CALCULATOR'!$D$9*CI$2,0),0)</f>
        <v>385</v>
      </c>
      <c r="CJ4" s="52">
        <f>IF('BREAK-EVEN CALCULATOR'!$D$12=TRUE,ROUNDDOWN('BREAK-EVEN CALCULATOR'!$D$6*'BREAK-EVEN CALCULATOR'!$D$9*CJ$2,0),0)</f>
        <v>390</v>
      </c>
      <c r="CK4" s="52">
        <f>IF('BREAK-EVEN CALCULATOR'!$D$12=TRUE,ROUNDDOWN('BREAK-EVEN CALCULATOR'!$D$6*'BREAK-EVEN CALCULATOR'!$D$9*CK$2,0),0)</f>
        <v>394</v>
      </c>
      <c r="CL4" s="52">
        <f>IF('BREAK-EVEN CALCULATOR'!$D$12=TRUE,ROUNDDOWN('BREAK-EVEN CALCULATOR'!$D$6*'BREAK-EVEN CALCULATOR'!$D$9*CL$2,0),0)</f>
        <v>399</v>
      </c>
      <c r="CM4" s="52">
        <f>IF('BREAK-EVEN CALCULATOR'!$D$12=TRUE,ROUNDDOWN('BREAK-EVEN CALCULATOR'!$D$6*'BREAK-EVEN CALCULATOR'!$D$9*CM$2,0),0)</f>
        <v>403</v>
      </c>
      <c r="CN4" s="52">
        <f>IF('BREAK-EVEN CALCULATOR'!$D$12=TRUE,ROUNDDOWN('BREAK-EVEN CALCULATOR'!$D$6*'BREAK-EVEN CALCULATOR'!$D$9*CN$2,0),0)</f>
        <v>408</v>
      </c>
      <c r="CO4" s="52">
        <f>IF('BREAK-EVEN CALCULATOR'!$D$12=TRUE,ROUNDDOWN('BREAK-EVEN CALCULATOR'!$D$6*'BREAK-EVEN CALCULATOR'!$D$9*CO$2,0),0)</f>
        <v>412</v>
      </c>
      <c r="CP4" s="52">
        <f>IF('BREAK-EVEN CALCULATOR'!$D$12=TRUE,ROUNDDOWN('BREAK-EVEN CALCULATOR'!$D$6*'BREAK-EVEN CALCULATOR'!$D$9*CP$2,0),0)</f>
        <v>417</v>
      </c>
      <c r="CQ4" s="52">
        <f>IF('BREAK-EVEN CALCULATOR'!$D$12=TRUE,ROUNDDOWN('BREAK-EVEN CALCULATOR'!$D$6*'BREAK-EVEN CALCULATOR'!$D$9*CQ$2,0),0)</f>
        <v>421</v>
      </c>
      <c r="CR4" s="52">
        <f>IF('BREAK-EVEN CALCULATOR'!$D$12=TRUE,ROUNDDOWN('BREAK-EVEN CALCULATOR'!$D$6*'BREAK-EVEN CALCULATOR'!$D$9*CR$2,0),0)</f>
        <v>426</v>
      </c>
      <c r="CS4" s="52">
        <f>IF('BREAK-EVEN CALCULATOR'!$D$12=TRUE,ROUNDDOWN('BREAK-EVEN CALCULATOR'!$D$6*'BREAK-EVEN CALCULATOR'!$D$9*CS$2,0),0)</f>
        <v>430</v>
      </c>
      <c r="CT4" s="52">
        <f>IF('BREAK-EVEN CALCULATOR'!$D$12=TRUE,ROUNDDOWN('BREAK-EVEN CALCULATOR'!$D$6*'BREAK-EVEN CALCULATOR'!$D$9*CT$2,0),0)</f>
        <v>435</v>
      </c>
      <c r="CU4" s="52">
        <f>IF('BREAK-EVEN CALCULATOR'!$D$12=TRUE,ROUNDDOWN('BREAK-EVEN CALCULATOR'!$D$6*'BREAK-EVEN CALCULATOR'!$D$9*CU$2,0),0)</f>
        <v>439</v>
      </c>
      <c r="CV4" s="52">
        <f>IF('BREAK-EVEN CALCULATOR'!$D$12=TRUE,ROUNDDOWN('BREAK-EVEN CALCULATOR'!$D$6*'BREAK-EVEN CALCULATOR'!$D$9*CV$2,0),0)</f>
        <v>444</v>
      </c>
      <c r="CW4" s="52">
        <f>IF('BREAK-EVEN CALCULATOR'!$D$12=TRUE,ROUNDDOWN('BREAK-EVEN CALCULATOR'!$D$6*'BREAK-EVEN CALCULATOR'!$D$9*CW$2,0),0)</f>
        <v>448</v>
      </c>
    </row>
    <row r="5" spans="1:101" ht="16" x14ac:dyDescent="0.2">
      <c r="A5" s="53" t="s">
        <v>30</v>
      </c>
      <c r="B5" s="52">
        <f>IF('BREAK-EVEN CALCULATOR'!$D$12=TRUE,SUM(B$3:B$4)*(2/3),0)</f>
        <v>33.333333333333329</v>
      </c>
      <c r="C5" s="52">
        <f>IF('BREAK-EVEN CALCULATOR'!$D$12=TRUE,SUM(C$3:C$4)*(2/3),0)</f>
        <v>67.333333333333329</v>
      </c>
      <c r="D5" s="52">
        <f>IF('BREAK-EVEN CALCULATOR'!$D$12=TRUE,SUM(D$3:D$4)*(2/3),0)</f>
        <v>101.33333333333333</v>
      </c>
      <c r="E5" s="52">
        <f>IF('BREAK-EVEN CALCULATOR'!$D$12=TRUE,SUM(E$3:E$4)*(2/3),0)</f>
        <v>135.33333333333331</v>
      </c>
      <c r="F5" s="52">
        <f>IF('BREAK-EVEN CALCULATOR'!$D$12=TRUE,SUM(F$3:F$4)*(2/3),0)</f>
        <v>169.33333333333331</v>
      </c>
      <c r="G5" s="52">
        <f>IF('BREAK-EVEN CALCULATOR'!$D$12=TRUE,SUM(G$3:G$4)*(2/3),0)</f>
        <v>203.33333333333331</v>
      </c>
      <c r="H5" s="52">
        <f>IF('BREAK-EVEN CALCULATOR'!$D$12=TRUE,SUM(H$3:H$4)*(2/3),0)</f>
        <v>237.33333333333331</v>
      </c>
      <c r="I5" s="52">
        <f>IF('BREAK-EVEN CALCULATOR'!$D$12=TRUE,SUM(I$3:I$4)*(2/3),0)</f>
        <v>271.33333333333331</v>
      </c>
      <c r="J5" s="52">
        <f>IF('BREAK-EVEN CALCULATOR'!$D$12=TRUE,SUM(J$3:J$4)*(2/3),0)</f>
        <v>305.33333333333331</v>
      </c>
      <c r="K5" s="52">
        <f>IF('BREAK-EVEN CALCULATOR'!$D$12=TRUE,SUM(K$3:K$4)*(2/3),0)</f>
        <v>339.33333333333331</v>
      </c>
      <c r="L5" s="52">
        <f>IF('BREAK-EVEN CALCULATOR'!$D$12=TRUE,SUM(L$3:L$4)*(2/3),0)</f>
        <v>373.33333333333331</v>
      </c>
      <c r="M5" s="52">
        <f>IF('BREAK-EVEN CALCULATOR'!$D$12=TRUE,SUM(M$3:M$4)*(2/3),0)</f>
        <v>407.33333333333331</v>
      </c>
      <c r="N5" s="52">
        <f>IF('BREAK-EVEN CALCULATOR'!$D$12=TRUE,SUM(N$3:N$4)*(2/3),0)</f>
        <v>441.33333333333331</v>
      </c>
      <c r="O5" s="52">
        <f>IF('BREAK-EVEN CALCULATOR'!$D$12=TRUE,SUM(O$3:O$4)*(2/3),0)</f>
        <v>475.33333333333331</v>
      </c>
      <c r="P5" s="52">
        <f>IF('BREAK-EVEN CALCULATOR'!$D$12=TRUE,SUM(P$3:P$4)*(2/3),0)</f>
        <v>509.33333333333331</v>
      </c>
      <c r="Q5" s="52">
        <f>IF('BREAK-EVEN CALCULATOR'!$D$12=TRUE,SUM(Q$3:Q$4)*(2/3),0)</f>
        <v>543.33333333333326</v>
      </c>
      <c r="R5" s="52">
        <f>IF('BREAK-EVEN CALCULATOR'!$D$12=TRUE,SUM(R$3:R$4)*(2/3),0)</f>
        <v>577.33333333333326</v>
      </c>
      <c r="S5" s="52">
        <f>IF('BREAK-EVEN CALCULATOR'!$D$12=TRUE,SUM(S$3:S$4)*(2/3),0)</f>
        <v>611.33333333333326</v>
      </c>
      <c r="T5" s="52">
        <f>IF('BREAK-EVEN CALCULATOR'!$D$12=TRUE,SUM(T$3:T$4)*(2/3),0)</f>
        <v>645.33333333333326</v>
      </c>
      <c r="U5" s="52">
        <f>IF('BREAK-EVEN CALCULATOR'!$D$12=TRUE,SUM(U$3:U$4)*(2/3),0)</f>
        <v>679.33333333333326</v>
      </c>
      <c r="V5" s="52">
        <f>IF('BREAK-EVEN CALCULATOR'!$D$12=TRUE,SUM(V$3:V$4)*(2/3),0)</f>
        <v>713.33333333333326</v>
      </c>
      <c r="W5" s="52">
        <f>IF('BREAK-EVEN CALCULATOR'!$D$12=TRUE,SUM(W$3:W$4)*(2/3),0)</f>
        <v>747.33333333333326</v>
      </c>
      <c r="X5" s="52">
        <f>IF('BREAK-EVEN CALCULATOR'!$D$12=TRUE,SUM(X$3:X$4)*(2/3),0)</f>
        <v>781.33333333333326</v>
      </c>
      <c r="Y5" s="52">
        <f>IF('BREAK-EVEN CALCULATOR'!$D$12=TRUE,SUM(Y$3:Y$4)*(2/3),0)</f>
        <v>815.33333333333326</v>
      </c>
      <c r="Z5" s="52">
        <f>IF('BREAK-EVEN CALCULATOR'!$D$12=TRUE,SUM(Z$3:Z$4)*(2/3),0)</f>
        <v>849.33333333333326</v>
      </c>
      <c r="AA5" s="52">
        <f>IF('BREAK-EVEN CALCULATOR'!$D$12=TRUE,SUM(AA$3:AA$4)*(2/3),0)</f>
        <v>883.33333333333326</v>
      </c>
      <c r="AB5" s="52">
        <f>IF('BREAK-EVEN CALCULATOR'!$D$12=TRUE,SUM(AB$3:AB$4)*(2/3),0)</f>
        <v>917.33333333333326</v>
      </c>
      <c r="AC5" s="52">
        <f>IF('BREAK-EVEN CALCULATOR'!$D$12=TRUE,SUM(AC$3:AC$4)*(2/3),0)</f>
        <v>951.33333333333326</v>
      </c>
      <c r="AD5" s="52">
        <f>IF('BREAK-EVEN CALCULATOR'!$D$12=TRUE,SUM(AD$3:AD$4)*(2/3),0)</f>
        <v>985.33333333333326</v>
      </c>
      <c r="AE5" s="52">
        <f>IF('BREAK-EVEN CALCULATOR'!$D$12=TRUE,SUM(AE$3:AE$4)*(2/3),0)</f>
        <v>1019.3333333333333</v>
      </c>
      <c r="AF5" s="52">
        <f>IF('BREAK-EVEN CALCULATOR'!$D$12=TRUE,SUM(AF$3:AF$4)*(2/3),0)</f>
        <v>1053.3333333333333</v>
      </c>
      <c r="AG5" s="52">
        <f>IF('BREAK-EVEN CALCULATOR'!$D$12=TRUE,SUM(AG$3:AG$4)*(2/3),0)</f>
        <v>1087.3333333333333</v>
      </c>
      <c r="AH5" s="52">
        <f>IF('BREAK-EVEN CALCULATOR'!$D$12=TRUE,SUM(AH$3:AH$4)*(2/3),0)</f>
        <v>1121.3333333333333</v>
      </c>
      <c r="AI5" s="52">
        <f>IF('BREAK-EVEN CALCULATOR'!$D$12=TRUE,SUM(AI$3:AI$4)*(2/3),0)</f>
        <v>1155.3333333333333</v>
      </c>
      <c r="AJ5" s="52">
        <f>IF('BREAK-EVEN CALCULATOR'!$D$12=TRUE,SUM(AJ$3:AJ$4)*(2/3),0)</f>
        <v>1189.3333333333333</v>
      </c>
      <c r="AK5" s="52">
        <f>IF('BREAK-EVEN CALCULATOR'!$D$12=TRUE,SUM(AK$3:AK$4)*(2/3),0)</f>
        <v>1223.3333333333333</v>
      </c>
      <c r="AL5" s="52">
        <f>IF('BREAK-EVEN CALCULATOR'!$D$12=TRUE,SUM(AL$3:AL$4)*(2/3),0)</f>
        <v>1257.3333333333333</v>
      </c>
      <c r="AM5" s="52">
        <f>IF('BREAK-EVEN CALCULATOR'!$D$12=TRUE,SUM(AM$3:AM$4)*(2/3),0)</f>
        <v>1291.3333333333333</v>
      </c>
      <c r="AN5" s="52">
        <f>IF('BREAK-EVEN CALCULATOR'!$D$12=TRUE,SUM(AN$3:AN$4)*(2/3),0)</f>
        <v>1325.3333333333333</v>
      </c>
      <c r="AO5" s="52">
        <f>IF('BREAK-EVEN CALCULATOR'!$D$12=TRUE,SUM(AO$3:AO$4)*(2/3),0)</f>
        <v>1359.3333333333333</v>
      </c>
      <c r="AP5" s="52">
        <f>IF('BREAK-EVEN CALCULATOR'!$D$12=TRUE,SUM(AP$3:AP$4)*(2/3),0)</f>
        <v>1393.3333333333333</v>
      </c>
      <c r="AQ5" s="52">
        <f>IF('BREAK-EVEN CALCULATOR'!$D$12=TRUE,SUM(AQ$3:AQ$4)*(2/3),0)</f>
        <v>1427.3333333333333</v>
      </c>
      <c r="AR5" s="52">
        <f>IF('BREAK-EVEN CALCULATOR'!$D$12=TRUE,SUM(AR$3:AR$4)*(2/3),0)</f>
        <v>1461.3333333333333</v>
      </c>
      <c r="AS5" s="52">
        <f>IF('BREAK-EVEN CALCULATOR'!$D$12=TRUE,SUM(AS$3:AS$4)*(2/3),0)</f>
        <v>1495.3333333333333</v>
      </c>
      <c r="AT5" s="52">
        <f>IF('BREAK-EVEN CALCULATOR'!$D$12=TRUE,SUM(AT$3:AT$4)*(2/3),0)</f>
        <v>1529.3333333333333</v>
      </c>
      <c r="AU5" s="52">
        <f>IF('BREAK-EVEN CALCULATOR'!$D$12=TRUE,SUM(AU$3:AU$4)*(2/3),0)</f>
        <v>1563.3333333333333</v>
      </c>
      <c r="AV5" s="52">
        <f>IF('BREAK-EVEN CALCULATOR'!$D$12=TRUE,SUM(AV$3:AV$4)*(2/3),0)</f>
        <v>1597.3333333333333</v>
      </c>
      <c r="AW5" s="52">
        <f>IF('BREAK-EVEN CALCULATOR'!$D$12=TRUE,SUM(AW$3:AW$4)*(2/3),0)</f>
        <v>1631.3333333333333</v>
      </c>
      <c r="AX5" s="52">
        <f>IF('BREAK-EVEN CALCULATOR'!$D$12=TRUE,SUM(AX$3:AX$4)*(2/3),0)</f>
        <v>1665.3333333333333</v>
      </c>
      <c r="AY5" s="52">
        <f>IF('BREAK-EVEN CALCULATOR'!$D$12=TRUE,SUM(AY$3:AY$4)*(2/3),0)</f>
        <v>1699.3333333333333</v>
      </c>
      <c r="AZ5" s="52">
        <f>IF('BREAK-EVEN CALCULATOR'!$D$12=TRUE,SUM(AZ$3:AZ$4)*(2/3),0)</f>
        <v>1733.3333333333333</v>
      </c>
      <c r="BA5" s="52">
        <f>IF('BREAK-EVEN CALCULATOR'!$D$12=TRUE,SUM(BA$3:BA$4)*(2/3),0)</f>
        <v>1767.3333333333333</v>
      </c>
      <c r="BB5" s="52">
        <f>IF('BREAK-EVEN CALCULATOR'!$D$12=TRUE,SUM(BB$3:BB$4)*(2/3),0)</f>
        <v>1801.3333333333333</v>
      </c>
      <c r="BC5" s="52">
        <f>IF('BREAK-EVEN CALCULATOR'!$D$12=TRUE,SUM(BC$3:BC$4)*(2/3),0)</f>
        <v>1835.3333333333333</v>
      </c>
      <c r="BD5" s="52">
        <f>IF('BREAK-EVEN CALCULATOR'!$D$12=TRUE,SUM(BD$3:BD$4)*(2/3),0)</f>
        <v>1869.3333333333333</v>
      </c>
      <c r="BE5" s="52">
        <f>IF('BREAK-EVEN CALCULATOR'!$D$12=TRUE,SUM(BE$3:BE$4)*(2/3),0)</f>
        <v>1903.3333333333333</v>
      </c>
      <c r="BF5" s="52">
        <f>IF('BREAK-EVEN CALCULATOR'!$D$12=TRUE,SUM(BF$3:BF$4)*(2/3),0)</f>
        <v>1937.3333333333333</v>
      </c>
      <c r="BG5" s="52">
        <f>IF('BREAK-EVEN CALCULATOR'!$D$12=TRUE,SUM(BG$3:BG$4)*(2/3),0)</f>
        <v>1971.3333333333333</v>
      </c>
      <c r="BH5" s="52">
        <f>IF('BREAK-EVEN CALCULATOR'!$D$12=TRUE,SUM(BH$3:BH$4)*(2/3),0)</f>
        <v>2005.3333333333333</v>
      </c>
      <c r="BI5" s="52">
        <f>IF('BREAK-EVEN CALCULATOR'!$D$12=TRUE,SUM(BI$3:BI$4)*(2/3),0)</f>
        <v>2039.3333333333333</v>
      </c>
      <c r="BJ5" s="52">
        <f>IF('BREAK-EVEN CALCULATOR'!$D$12=TRUE,SUM(BJ$3:BJ$4)*(2/3),0)</f>
        <v>2073.333333333333</v>
      </c>
      <c r="BK5" s="52">
        <f>IF('BREAK-EVEN CALCULATOR'!$D$12=TRUE,SUM(BK$3:BK$4)*(2/3),0)</f>
        <v>2107.333333333333</v>
      </c>
      <c r="BL5" s="52">
        <f>IF('BREAK-EVEN CALCULATOR'!$D$12=TRUE,SUM(BL$3:BL$4)*(2/3),0)</f>
        <v>2141.333333333333</v>
      </c>
      <c r="BM5" s="52">
        <f>IF('BREAK-EVEN CALCULATOR'!$D$12=TRUE,SUM(BM$3:BM$4)*(2/3),0)</f>
        <v>2175.333333333333</v>
      </c>
      <c r="BN5" s="52">
        <f>IF('BREAK-EVEN CALCULATOR'!$D$12=TRUE,SUM(BN$3:BN$4)*(2/3),0)</f>
        <v>2209.333333333333</v>
      </c>
      <c r="BO5" s="52">
        <f>IF('BREAK-EVEN CALCULATOR'!$D$12=TRUE,SUM(BO$3:BO$4)*(2/3),0)</f>
        <v>2243.333333333333</v>
      </c>
      <c r="BP5" s="52">
        <f>IF('BREAK-EVEN CALCULATOR'!$D$12=TRUE,SUM(BP$3:BP$4)*(2/3),0)</f>
        <v>2277.333333333333</v>
      </c>
      <c r="BQ5" s="52">
        <f>IF('BREAK-EVEN CALCULATOR'!$D$12=TRUE,SUM(BQ$3:BQ$4)*(2/3),0)</f>
        <v>2311.333333333333</v>
      </c>
      <c r="BR5" s="52">
        <f>IF('BREAK-EVEN CALCULATOR'!$D$12=TRUE,SUM(BR$3:BR$4)*(2/3),0)</f>
        <v>2345.333333333333</v>
      </c>
      <c r="BS5" s="52">
        <f>IF('BREAK-EVEN CALCULATOR'!$D$12=TRUE,SUM(BS$3:BS$4)*(2/3),0)</f>
        <v>2379.333333333333</v>
      </c>
      <c r="BT5" s="52">
        <f>IF('BREAK-EVEN CALCULATOR'!$D$12=TRUE,SUM(BT$3:BT$4)*(2/3),0)</f>
        <v>2413.333333333333</v>
      </c>
      <c r="BU5" s="52">
        <f>IF('BREAK-EVEN CALCULATOR'!$D$12=TRUE,SUM(BU$3:BU$4)*(2/3),0)</f>
        <v>2447.333333333333</v>
      </c>
      <c r="BV5" s="52">
        <f>IF('BREAK-EVEN CALCULATOR'!$D$12=TRUE,SUM(BV$3:BV$4)*(2/3),0)</f>
        <v>2481.333333333333</v>
      </c>
      <c r="BW5" s="52">
        <f>IF('BREAK-EVEN CALCULATOR'!$D$12=TRUE,SUM(BW$3:BW$4)*(2/3),0)</f>
        <v>2515.333333333333</v>
      </c>
      <c r="BX5" s="52">
        <f>IF('BREAK-EVEN CALCULATOR'!$D$12=TRUE,SUM(BX$3:BX$4)*(2/3),0)</f>
        <v>2549.333333333333</v>
      </c>
      <c r="BY5" s="52">
        <f>IF('BREAK-EVEN CALCULATOR'!$D$12=TRUE,SUM(BY$3:BY$4)*(2/3),0)</f>
        <v>2583.333333333333</v>
      </c>
      <c r="BZ5" s="52">
        <f>IF('BREAK-EVEN CALCULATOR'!$D$12=TRUE,SUM(BZ$3:BZ$4)*(2/3),0)</f>
        <v>2617.333333333333</v>
      </c>
      <c r="CA5" s="52">
        <f>IF('BREAK-EVEN CALCULATOR'!$D$12=TRUE,SUM(CA$3:CA$4)*(2/3),0)</f>
        <v>2651.333333333333</v>
      </c>
      <c r="CB5" s="52">
        <f>IF('BREAK-EVEN CALCULATOR'!$D$12=TRUE,SUM(CB$3:CB$4)*(2/3),0)</f>
        <v>2685.333333333333</v>
      </c>
      <c r="CC5" s="52">
        <f>IF('BREAK-EVEN CALCULATOR'!$D$12=TRUE,SUM(CC$3:CC$4)*(2/3),0)</f>
        <v>2719.333333333333</v>
      </c>
      <c r="CD5" s="52">
        <f>IF('BREAK-EVEN CALCULATOR'!$D$12=TRUE,SUM(CD$3:CD$4)*(2/3),0)</f>
        <v>2753.333333333333</v>
      </c>
      <c r="CE5" s="52">
        <f>IF('BREAK-EVEN CALCULATOR'!$D$12=TRUE,SUM(CE$3:CE$4)*(2/3),0)</f>
        <v>2787.333333333333</v>
      </c>
      <c r="CF5" s="52">
        <f>IF('BREAK-EVEN CALCULATOR'!$D$12=TRUE,SUM(CF$3:CF$4)*(2/3),0)</f>
        <v>2821.333333333333</v>
      </c>
      <c r="CG5" s="52">
        <f>IF('BREAK-EVEN CALCULATOR'!$D$12=TRUE,SUM(CG$3:CG$4)*(2/3),0)</f>
        <v>2855.333333333333</v>
      </c>
      <c r="CH5" s="52">
        <f>IF('BREAK-EVEN CALCULATOR'!$D$12=TRUE,SUM(CH$3:CH$4)*(2/3),0)</f>
        <v>2889.333333333333</v>
      </c>
      <c r="CI5" s="52">
        <f>IF('BREAK-EVEN CALCULATOR'!$D$12=TRUE,SUM(CI$3:CI$4)*(2/3),0)</f>
        <v>2923.333333333333</v>
      </c>
      <c r="CJ5" s="52">
        <f>IF('BREAK-EVEN CALCULATOR'!$D$12=TRUE,SUM(CJ$3:CJ$4)*(2/3),0)</f>
        <v>2957.333333333333</v>
      </c>
      <c r="CK5" s="52">
        <f>IF('BREAK-EVEN CALCULATOR'!$D$12=TRUE,SUM(CK$3:CK$4)*(2/3),0)</f>
        <v>2991.333333333333</v>
      </c>
      <c r="CL5" s="52">
        <f>IF('BREAK-EVEN CALCULATOR'!$D$12=TRUE,SUM(CL$3:CL$4)*(2/3),0)</f>
        <v>3025.333333333333</v>
      </c>
      <c r="CM5" s="52">
        <f>IF('BREAK-EVEN CALCULATOR'!$D$12=TRUE,SUM(CM$3:CM$4)*(2/3),0)</f>
        <v>3059.333333333333</v>
      </c>
      <c r="CN5" s="52">
        <f>IF('BREAK-EVEN CALCULATOR'!$D$12=TRUE,SUM(CN$3:CN$4)*(2/3),0)</f>
        <v>3093.333333333333</v>
      </c>
      <c r="CO5" s="52">
        <f>IF('BREAK-EVEN CALCULATOR'!$D$12=TRUE,SUM(CO$3:CO$4)*(2/3),0)</f>
        <v>3127.333333333333</v>
      </c>
      <c r="CP5" s="52">
        <f>IF('BREAK-EVEN CALCULATOR'!$D$12=TRUE,SUM(CP$3:CP$4)*(2/3),0)</f>
        <v>3161.333333333333</v>
      </c>
      <c r="CQ5" s="52">
        <f>IF('BREAK-EVEN CALCULATOR'!$D$12=TRUE,SUM(CQ$3:CQ$4)*(2/3),0)</f>
        <v>3195.333333333333</v>
      </c>
      <c r="CR5" s="52">
        <f>IF('BREAK-EVEN CALCULATOR'!$D$12=TRUE,SUM(CR$3:CR$4)*(2/3),0)</f>
        <v>3229.333333333333</v>
      </c>
      <c r="CS5" s="52">
        <f>IF('BREAK-EVEN CALCULATOR'!$D$12=TRUE,SUM(CS$3:CS$4)*(2/3),0)</f>
        <v>3263.333333333333</v>
      </c>
      <c r="CT5" s="52">
        <f>IF('BREAK-EVEN CALCULATOR'!$D$12=TRUE,SUM(CT$3:CT$4)*(2/3),0)</f>
        <v>3297.333333333333</v>
      </c>
      <c r="CU5" s="52">
        <f>IF('BREAK-EVEN CALCULATOR'!$D$12=TRUE,SUM(CU$3:CU$4)*(2/3),0)</f>
        <v>3331.333333333333</v>
      </c>
      <c r="CV5" s="52">
        <f>IF('BREAK-EVEN CALCULATOR'!$D$12=TRUE,SUM(CV$3:CV$4)*(2/3),0)</f>
        <v>3365.333333333333</v>
      </c>
      <c r="CW5" s="52">
        <f>IF('BREAK-EVEN CALCULATOR'!$D$12=TRUE,SUM(CW$3:CW$4)*(2/3),0)</f>
        <v>3399.333333333333</v>
      </c>
    </row>
    <row r="6" spans="1:101" ht="16" x14ac:dyDescent="0.2">
      <c r="A6" s="51" t="s">
        <v>59</v>
      </c>
      <c r="B6" s="48">
        <f>IF('BREAK-EVEN CALCULATOR'!$D$12=TRUE,B$5/'BREAK-EVEN CALCULATOR'!$D$21,0)</f>
        <v>1.8518518518518516</v>
      </c>
      <c r="C6" s="48">
        <f>IF('BREAK-EVEN CALCULATOR'!$D$12=TRUE,C$5/'BREAK-EVEN CALCULATOR'!$D$21,0)</f>
        <v>3.7407407407407405</v>
      </c>
      <c r="D6" s="48">
        <f>IF('BREAK-EVEN CALCULATOR'!$D$12=TRUE,D$5/'BREAK-EVEN CALCULATOR'!$D$21,0)</f>
        <v>5.6296296296296298</v>
      </c>
      <c r="E6" s="48">
        <f>IF('BREAK-EVEN CALCULATOR'!$D$12=TRUE,E$5/'BREAK-EVEN CALCULATOR'!$D$21,0)</f>
        <v>7.5185185185185173</v>
      </c>
      <c r="F6" s="48">
        <f>IF('BREAK-EVEN CALCULATOR'!$D$12=TRUE,F$5/'BREAK-EVEN CALCULATOR'!$D$21,0)</f>
        <v>9.4074074074074066</v>
      </c>
      <c r="G6" s="48">
        <f>IF('BREAK-EVEN CALCULATOR'!$D$12=TRUE,G$5/'BREAK-EVEN CALCULATOR'!$D$21,0)</f>
        <v>11.296296296296296</v>
      </c>
      <c r="H6" s="48">
        <f>IF('BREAK-EVEN CALCULATOR'!$D$12=TRUE,H$5/'BREAK-EVEN CALCULATOR'!$D$21,0)</f>
        <v>13.185185185185183</v>
      </c>
      <c r="I6" s="48">
        <f>IF('BREAK-EVEN CALCULATOR'!$D$12=TRUE,I$5/'BREAK-EVEN CALCULATOR'!$D$21,0)</f>
        <v>15.074074074074073</v>
      </c>
      <c r="J6" s="48">
        <f>IF('BREAK-EVEN CALCULATOR'!$D$12=TRUE,J$5/'BREAK-EVEN CALCULATOR'!$D$21,0)</f>
        <v>16.962962962962962</v>
      </c>
      <c r="K6" s="48">
        <f>IF('BREAK-EVEN CALCULATOR'!$D$12=TRUE,K$5/'BREAK-EVEN CALCULATOR'!$D$21,0)</f>
        <v>18.851851851851851</v>
      </c>
      <c r="L6" s="48">
        <f>IF('BREAK-EVEN CALCULATOR'!$D$12=TRUE,L$5/'BREAK-EVEN CALCULATOR'!$D$21,0)</f>
        <v>20.74074074074074</v>
      </c>
      <c r="M6" s="48">
        <f>IF('BREAK-EVEN CALCULATOR'!$D$12=TRUE,M$5/'BREAK-EVEN CALCULATOR'!$D$21,0)</f>
        <v>22.62962962962963</v>
      </c>
      <c r="N6" s="48">
        <f>IF('BREAK-EVEN CALCULATOR'!$D$12=TRUE,N$5/'BREAK-EVEN CALCULATOR'!$D$21,0)</f>
        <v>24.518518518518519</v>
      </c>
      <c r="O6" s="48">
        <f>IF('BREAK-EVEN CALCULATOR'!$D$12=TRUE,O$5/'BREAK-EVEN CALCULATOR'!$D$21,0)</f>
        <v>26.407407407407405</v>
      </c>
      <c r="P6" s="48">
        <f>IF('BREAK-EVEN CALCULATOR'!$D$12=TRUE,P$5/'BREAK-EVEN CALCULATOR'!$D$21,0)</f>
        <v>28.296296296296294</v>
      </c>
      <c r="Q6" s="48">
        <f>IF('BREAK-EVEN CALCULATOR'!$D$12=TRUE,Q$5/'BREAK-EVEN CALCULATOR'!$D$21,0)</f>
        <v>30.18518518518518</v>
      </c>
      <c r="R6" s="48">
        <f>IF('BREAK-EVEN CALCULATOR'!$D$12=TRUE,R$5/'BREAK-EVEN CALCULATOR'!$D$21,0)</f>
        <v>32.074074074074069</v>
      </c>
      <c r="S6" s="48">
        <f>IF('BREAK-EVEN CALCULATOR'!$D$12=TRUE,S$5/'BREAK-EVEN CALCULATOR'!$D$21,0)</f>
        <v>33.962962962962962</v>
      </c>
      <c r="T6" s="48">
        <f>IF('BREAK-EVEN CALCULATOR'!$D$12=TRUE,T$5/'BREAK-EVEN CALCULATOR'!$D$21,0)</f>
        <v>35.851851851851848</v>
      </c>
      <c r="U6" s="48">
        <f>IF('BREAK-EVEN CALCULATOR'!$D$12=TRUE,U$5/'BREAK-EVEN CALCULATOR'!$D$21,0)</f>
        <v>37.740740740740733</v>
      </c>
      <c r="V6" s="48">
        <f>IF('BREAK-EVEN CALCULATOR'!$D$12=TRUE,V$5/'BREAK-EVEN CALCULATOR'!$D$21,0)</f>
        <v>39.629629629629626</v>
      </c>
      <c r="W6" s="48">
        <f>IF('BREAK-EVEN CALCULATOR'!$D$12=TRUE,W$5/'BREAK-EVEN CALCULATOR'!$D$21,0)</f>
        <v>41.518518518518512</v>
      </c>
      <c r="X6" s="48">
        <f>IF('BREAK-EVEN CALCULATOR'!$D$12=TRUE,X$5/'BREAK-EVEN CALCULATOR'!$D$21,0)</f>
        <v>43.407407407407405</v>
      </c>
      <c r="Y6" s="48">
        <f>IF('BREAK-EVEN CALCULATOR'!$D$12=TRUE,Y$5/'BREAK-EVEN CALCULATOR'!$D$21,0)</f>
        <v>45.296296296296291</v>
      </c>
      <c r="Z6" s="48">
        <f>IF('BREAK-EVEN CALCULATOR'!$D$12=TRUE,Z$5/'BREAK-EVEN CALCULATOR'!$D$21,0)</f>
        <v>47.185185185185183</v>
      </c>
      <c r="AA6" s="48">
        <f>IF('BREAK-EVEN CALCULATOR'!$D$12=TRUE,AA$5/'BREAK-EVEN CALCULATOR'!$D$21,0)</f>
        <v>49.074074074074069</v>
      </c>
      <c r="AB6" s="48">
        <f>IF('BREAK-EVEN CALCULATOR'!$D$12=TRUE,AB$5/'BREAK-EVEN CALCULATOR'!$D$21,0)</f>
        <v>50.962962962962962</v>
      </c>
      <c r="AC6" s="48">
        <f>IF('BREAK-EVEN CALCULATOR'!$D$12=TRUE,AC$5/'BREAK-EVEN CALCULATOR'!$D$21,0)</f>
        <v>52.851851851851848</v>
      </c>
      <c r="AD6" s="48">
        <f>IF('BREAK-EVEN CALCULATOR'!$D$12=TRUE,AD$5/'BREAK-EVEN CALCULATOR'!$D$21,0)</f>
        <v>54.740740740740733</v>
      </c>
      <c r="AE6" s="48">
        <f>IF('BREAK-EVEN CALCULATOR'!$D$12=TRUE,AE$5/'BREAK-EVEN CALCULATOR'!$D$21,0)</f>
        <v>56.629629629629626</v>
      </c>
      <c r="AF6" s="48">
        <f>IF('BREAK-EVEN CALCULATOR'!$D$12=TRUE,AF$5/'BREAK-EVEN CALCULATOR'!$D$21,0)</f>
        <v>58.518518518518512</v>
      </c>
      <c r="AG6" s="48">
        <f>IF('BREAK-EVEN CALCULATOR'!$D$12=TRUE,AG$5/'BREAK-EVEN CALCULATOR'!$D$21,0)</f>
        <v>60.407407407407405</v>
      </c>
      <c r="AH6" s="48">
        <f>IF('BREAK-EVEN CALCULATOR'!$D$12=TRUE,AH$5/'BREAK-EVEN CALCULATOR'!$D$21,0)</f>
        <v>62.296296296296291</v>
      </c>
      <c r="AI6" s="48">
        <f>IF('BREAK-EVEN CALCULATOR'!$D$12=TRUE,AI$5/'BREAK-EVEN CALCULATOR'!$D$21,0)</f>
        <v>64.185185185185176</v>
      </c>
      <c r="AJ6" s="48">
        <f>IF('BREAK-EVEN CALCULATOR'!$D$12=TRUE,AJ$5/'BREAK-EVEN CALCULATOR'!$D$21,0)</f>
        <v>66.074074074074076</v>
      </c>
      <c r="AK6" s="48">
        <f>IF('BREAK-EVEN CALCULATOR'!$D$12=TRUE,AK$5/'BREAK-EVEN CALCULATOR'!$D$21,0)</f>
        <v>67.962962962962962</v>
      </c>
      <c r="AL6" s="48">
        <f>IF('BREAK-EVEN CALCULATOR'!$D$12=TRUE,AL$5/'BREAK-EVEN CALCULATOR'!$D$21,0)</f>
        <v>69.851851851851848</v>
      </c>
      <c r="AM6" s="48">
        <f>IF('BREAK-EVEN CALCULATOR'!$D$12=TRUE,AM$5/'BREAK-EVEN CALCULATOR'!$D$21,0)</f>
        <v>71.740740740740733</v>
      </c>
      <c r="AN6" s="48">
        <f>IF('BREAK-EVEN CALCULATOR'!$D$12=TRUE,AN$5/'BREAK-EVEN CALCULATOR'!$D$21,0)</f>
        <v>73.629629629629619</v>
      </c>
      <c r="AO6" s="48">
        <f>IF('BREAK-EVEN CALCULATOR'!$D$12=TRUE,AO$5/'BREAK-EVEN CALCULATOR'!$D$21,0)</f>
        <v>75.518518518518519</v>
      </c>
      <c r="AP6" s="48">
        <f>IF('BREAK-EVEN CALCULATOR'!$D$12=TRUE,AP$5/'BREAK-EVEN CALCULATOR'!$D$21,0)</f>
        <v>77.407407407407405</v>
      </c>
      <c r="AQ6" s="48">
        <f>IF('BREAK-EVEN CALCULATOR'!$D$12=TRUE,AQ$5/'BREAK-EVEN CALCULATOR'!$D$21,0)</f>
        <v>79.296296296296291</v>
      </c>
      <c r="AR6" s="48">
        <f>IF('BREAK-EVEN CALCULATOR'!$D$12=TRUE,AR$5/'BREAK-EVEN CALCULATOR'!$D$21,0)</f>
        <v>81.185185185185176</v>
      </c>
      <c r="AS6" s="48">
        <f>IF('BREAK-EVEN CALCULATOR'!$D$12=TRUE,AS$5/'BREAK-EVEN CALCULATOR'!$D$21,0)</f>
        <v>83.074074074074076</v>
      </c>
      <c r="AT6" s="48">
        <f>IF('BREAK-EVEN CALCULATOR'!$D$12=TRUE,AT$5/'BREAK-EVEN CALCULATOR'!$D$21,0)</f>
        <v>84.962962962962962</v>
      </c>
      <c r="AU6" s="48">
        <f>IF('BREAK-EVEN CALCULATOR'!$D$12=TRUE,AU$5/'BREAK-EVEN CALCULATOR'!$D$21,0)</f>
        <v>86.851851851851848</v>
      </c>
      <c r="AV6" s="48">
        <f>IF('BREAK-EVEN CALCULATOR'!$D$12=TRUE,AV$5/'BREAK-EVEN CALCULATOR'!$D$21,0)</f>
        <v>88.740740740740733</v>
      </c>
      <c r="AW6" s="48">
        <f>IF('BREAK-EVEN CALCULATOR'!$D$12=TRUE,AW$5/'BREAK-EVEN CALCULATOR'!$D$21,0)</f>
        <v>90.629629629629619</v>
      </c>
      <c r="AX6" s="48">
        <f>IF('BREAK-EVEN CALCULATOR'!$D$12=TRUE,AX$5/'BREAK-EVEN CALCULATOR'!$D$21,0)</f>
        <v>92.518518518518519</v>
      </c>
      <c r="AY6" s="48">
        <f>IF('BREAK-EVEN CALCULATOR'!$D$12=TRUE,AY$5/'BREAK-EVEN CALCULATOR'!$D$21,0)</f>
        <v>94.407407407407405</v>
      </c>
      <c r="AZ6" s="48">
        <f>IF('BREAK-EVEN CALCULATOR'!$D$12=TRUE,AZ$5/'BREAK-EVEN CALCULATOR'!$D$21,0)</f>
        <v>96.296296296296291</v>
      </c>
      <c r="BA6" s="48">
        <f>IF('BREAK-EVEN CALCULATOR'!$D$12=TRUE,BA$5/'BREAK-EVEN CALCULATOR'!$D$21,0)</f>
        <v>98.185185185185176</v>
      </c>
      <c r="BB6" s="48">
        <f>IF('BREAK-EVEN CALCULATOR'!$D$12=TRUE,BB$5/'BREAK-EVEN CALCULATOR'!$D$21,0)</f>
        <v>100.07407407407408</v>
      </c>
      <c r="BC6" s="48">
        <f>IF('BREAK-EVEN CALCULATOR'!$D$12=TRUE,BC$5/'BREAK-EVEN CALCULATOR'!$D$21,0)</f>
        <v>101.96296296296296</v>
      </c>
      <c r="BD6" s="48">
        <f>IF('BREAK-EVEN CALCULATOR'!$D$12=TRUE,BD$5/'BREAK-EVEN CALCULATOR'!$D$21,0)</f>
        <v>103.85185185185185</v>
      </c>
      <c r="BE6" s="48">
        <f>IF('BREAK-EVEN CALCULATOR'!$D$12=TRUE,BE$5/'BREAK-EVEN CALCULATOR'!$D$21,0)</f>
        <v>105.74074074074073</v>
      </c>
      <c r="BF6" s="48">
        <f>IF('BREAK-EVEN CALCULATOR'!$D$12=TRUE,BF$5/'BREAK-EVEN CALCULATOR'!$D$21,0)</f>
        <v>107.62962962962962</v>
      </c>
      <c r="BG6" s="48">
        <f>IF('BREAK-EVEN CALCULATOR'!$D$12=TRUE,BG$5/'BREAK-EVEN CALCULATOR'!$D$21,0)</f>
        <v>109.51851851851852</v>
      </c>
      <c r="BH6" s="48">
        <f>IF('BREAK-EVEN CALCULATOR'!$D$12=TRUE,BH$5/'BREAK-EVEN CALCULATOR'!$D$21,0)</f>
        <v>111.4074074074074</v>
      </c>
      <c r="BI6" s="48">
        <f>IF('BREAK-EVEN CALCULATOR'!$D$12=TRUE,BI$5/'BREAK-EVEN CALCULATOR'!$D$21,0)</f>
        <v>113.29629629629629</v>
      </c>
      <c r="BJ6" s="48">
        <f>IF('BREAK-EVEN CALCULATOR'!$D$12=TRUE,BJ$5/'BREAK-EVEN CALCULATOR'!$D$21,0)</f>
        <v>115.18518518518516</v>
      </c>
      <c r="BK6" s="48">
        <f>IF('BREAK-EVEN CALCULATOR'!$D$12=TRUE,BK$5/'BREAK-EVEN CALCULATOR'!$D$21,0)</f>
        <v>117.07407407407406</v>
      </c>
      <c r="BL6" s="48">
        <f>IF('BREAK-EVEN CALCULATOR'!$D$12=TRUE,BL$5/'BREAK-EVEN CALCULATOR'!$D$21,0)</f>
        <v>118.96296296296295</v>
      </c>
      <c r="BM6" s="48">
        <f>IF('BREAK-EVEN CALCULATOR'!$D$12=TRUE,BM$5/'BREAK-EVEN CALCULATOR'!$D$21,0)</f>
        <v>120.85185185185183</v>
      </c>
      <c r="BN6" s="48">
        <f>IF('BREAK-EVEN CALCULATOR'!$D$12=TRUE,BN$5/'BREAK-EVEN CALCULATOR'!$D$21,0)</f>
        <v>122.74074074074072</v>
      </c>
      <c r="BO6" s="48">
        <f>IF('BREAK-EVEN CALCULATOR'!$D$12=TRUE,BO$5/'BREAK-EVEN CALCULATOR'!$D$21,0)</f>
        <v>124.62962962962962</v>
      </c>
      <c r="BP6" s="48">
        <f>IF('BREAK-EVEN CALCULATOR'!$D$12=TRUE,BP$5/'BREAK-EVEN CALCULATOR'!$D$21,0)</f>
        <v>126.5185185185185</v>
      </c>
      <c r="BQ6" s="48">
        <f>IF('BREAK-EVEN CALCULATOR'!$D$12=TRUE,BQ$5/'BREAK-EVEN CALCULATOR'!$D$21,0)</f>
        <v>128.40740740740739</v>
      </c>
      <c r="BR6" s="48">
        <f>IF('BREAK-EVEN CALCULATOR'!$D$12=TRUE,BR$5/'BREAK-EVEN CALCULATOR'!$D$21,0)</f>
        <v>130.29629629629628</v>
      </c>
      <c r="BS6" s="48">
        <f>IF('BREAK-EVEN CALCULATOR'!$D$12=TRUE,BS$5/'BREAK-EVEN CALCULATOR'!$D$21,0)</f>
        <v>132.18518518518516</v>
      </c>
      <c r="BT6" s="48">
        <f>IF('BREAK-EVEN CALCULATOR'!$D$12=TRUE,BT$5/'BREAK-EVEN CALCULATOR'!$D$21,0)</f>
        <v>134.07407407407405</v>
      </c>
      <c r="BU6" s="48">
        <f>IF('BREAK-EVEN CALCULATOR'!$D$12=TRUE,BU$5/'BREAK-EVEN CALCULATOR'!$D$21,0)</f>
        <v>135.96296296296293</v>
      </c>
      <c r="BV6" s="48">
        <f>IF('BREAK-EVEN CALCULATOR'!$D$12=TRUE,BV$5/'BREAK-EVEN CALCULATOR'!$D$21,0)</f>
        <v>137.85185185185185</v>
      </c>
      <c r="BW6" s="48">
        <f>IF('BREAK-EVEN CALCULATOR'!$D$12=TRUE,BW$5/'BREAK-EVEN CALCULATOR'!$D$21,0)</f>
        <v>139.74074074074073</v>
      </c>
      <c r="BX6" s="48">
        <f>IF('BREAK-EVEN CALCULATOR'!$D$12=TRUE,BX$5/'BREAK-EVEN CALCULATOR'!$D$21,0)</f>
        <v>141.62962962962962</v>
      </c>
      <c r="BY6" s="48">
        <f>IF('BREAK-EVEN CALCULATOR'!$D$12=TRUE,BY$5/'BREAK-EVEN CALCULATOR'!$D$21,0)</f>
        <v>143.5185185185185</v>
      </c>
      <c r="BZ6" s="48">
        <f>IF('BREAK-EVEN CALCULATOR'!$D$12=TRUE,BZ$5/'BREAK-EVEN CALCULATOR'!$D$21,0)</f>
        <v>145.40740740740739</v>
      </c>
      <c r="CA6" s="48">
        <f>IF('BREAK-EVEN CALCULATOR'!$D$12=TRUE,CA$5/'BREAK-EVEN CALCULATOR'!$D$21,0)</f>
        <v>147.29629629629628</v>
      </c>
      <c r="CB6" s="48">
        <f>IF('BREAK-EVEN CALCULATOR'!$D$12=TRUE,CB$5/'BREAK-EVEN CALCULATOR'!$D$21,0)</f>
        <v>149.18518518518516</v>
      </c>
      <c r="CC6" s="48">
        <f>IF('BREAK-EVEN CALCULATOR'!$D$12=TRUE,CC$5/'BREAK-EVEN CALCULATOR'!$D$21,0)</f>
        <v>151.07407407407405</v>
      </c>
      <c r="CD6" s="48">
        <f>IF('BREAK-EVEN CALCULATOR'!$D$12=TRUE,CD$5/'BREAK-EVEN CALCULATOR'!$D$21,0)</f>
        <v>152.96296296296293</v>
      </c>
      <c r="CE6" s="48">
        <f>IF('BREAK-EVEN CALCULATOR'!$D$12=TRUE,CE$5/'BREAK-EVEN CALCULATOR'!$D$21,0)</f>
        <v>154.85185185185185</v>
      </c>
      <c r="CF6" s="48">
        <f>IF('BREAK-EVEN CALCULATOR'!$D$12=TRUE,CF$5/'BREAK-EVEN CALCULATOR'!$D$21,0)</f>
        <v>156.74074074074073</v>
      </c>
      <c r="CG6" s="48">
        <f>IF('BREAK-EVEN CALCULATOR'!$D$12=TRUE,CG$5/'BREAK-EVEN CALCULATOR'!$D$21,0)</f>
        <v>158.62962962962962</v>
      </c>
      <c r="CH6" s="48">
        <f>IF('BREAK-EVEN CALCULATOR'!$D$12=TRUE,CH$5/'BREAK-EVEN CALCULATOR'!$D$21,0)</f>
        <v>160.5185185185185</v>
      </c>
      <c r="CI6" s="48">
        <f>IF('BREAK-EVEN CALCULATOR'!$D$12=TRUE,CI$5/'BREAK-EVEN CALCULATOR'!$D$21,0)</f>
        <v>162.40740740740739</v>
      </c>
      <c r="CJ6" s="48">
        <f>IF('BREAK-EVEN CALCULATOR'!$D$12=TRUE,CJ$5/'BREAK-EVEN CALCULATOR'!$D$21,0)</f>
        <v>164.29629629629628</v>
      </c>
      <c r="CK6" s="48">
        <f>IF('BREAK-EVEN CALCULATOR'!$D$12=TRUE,CK$5/'BREAK-EVEN CALCULATOR'!$D$21,0)</f>
        <v>166.18518518518516</v>
      </c>
      <c r="CL6" s="48">
        <f>IF('BREAK-EVEN CALCULATOR'!$D$12=TRUE,CL$5/'BREAK-EVEN CALCULATOR'!$D$21,0)</f>
        <v>168.07407407407405</v>
      </c>
      <c r="CM6" s="48">
        <f>IF('BREAK-EVEN CALCULATOR'!$D$12=TRUE,CM$5/'BREAK-EVEN CALCULATOR'!$D$21,0)</f>
        <v>169.96296296296293</v>
      </c>
      <c r="CN6" s="48">
        <f>IF('BREAK-EVEN CALCULATOR'!$D$12=TRUE,CN$5/'BREAK-EVEN CALCULATOR'!$D$21,0)</f>
        <v>171.85185185185185</v>
      </c>
      <c r="CO6" s="48">
        <f>IF('BREAK-EVEN CALCULATOR'!$D$12=TRUE,CO$5/'BREAK-EVEN CALCULATOR'!$D$21,0)</f>
        <v>173.74074074074073</v>
      </c>
      <c r="CP6" s="48">
        <f>IF('BREAK-EVEN CALCULATOR'!$D$12=TRUE,CP$5/'BREAK-EVEN CALCULATOR'!$D$21,0)</f>
        <v>175.62962962962962</v>
      </c>
      <c r="CQ6" s="48">
        <f>IF('BREAK-EVEN CALCULATOR'!$D$12=TRUE,CQ$5/'BREAK-EVEN CALCULATOR'!$D$21,0)</f>
        <v>177.5185185185185</v>
      </c>
      <c r="CR6" s="48">
        <f>IF('BREAK-EVEN CALCULATOR'!$D$12=TRUE,CR$5/'BREAK-EVEN CALCULATOR'!$D$21,0)</f>
        <v>179.40740740740739</v>
      </c>
      <c r="CS6" s="48">
        <f>IF('BREAK-EVEN CALCULATOR'!$D$12=TRUE,CS$5/'BREAK-EVEN CALCULATOR'!$D$21,0)</f>
        <v>181.29629629629628</v>
      </c>
      <c r="CT6" s="48">
        <f>IF('BREAK-EVEN CALCULATOR'!$D$12=TRUE,CT$5/'BREAK-EVEN CALCULATOR'!$D$21,0)</f>
        <v>183.18518518518516</v>
      </c>
      <c r="CU6" s="48">
        <f>IF('BREAK-EVEN CALCULATOR'!$D$12=TRUE,CU$5/'BREAK-EVEN CALCULATOR'!$D$21,0)</f>
        <v>185.07407407407405</v>
      </c>
      <c r="CV6" s="48">
        <f>IF('BREAK-EVEN CALCULATOR'!$D$12=TRUE,CV$5/'BREAK-EVEN CALCULATOR'!$D$21,0)</f>
        <v>186.96296296296293</v>
      </c>
      <c r="CW6" s="48">
        <f>IF('BREAK-EVEN CALCULATOR'!$D$12=TRUE,CW$5/'BREAK-EVEN CALCULATOR'!$D$21,0)</f>
        <v>188.85185185185185</v>
      </c>
    </row>
    <row r="7" spans="1:101" ht="16" x14ac:dyDescent="0.2">
      <c r="A7" s="51" t="s">
        <v>57</v>
      </c>
      <c r="B7" s="54">
        <f>IF('BREAK-EVEN CALCULATOR'!$D$12=TRUE,(B$3*'BREAK-EVEN CALCULATOR'!$D$13)+(B$4*'BREAK-EVEN CALCULATOR'!$D$14),0)</f>
        <v>102.44</v>
      </c>
      <c r="C7" s="54">
        <f>IF('BREAK-EVEN CALCULATOR'!$D$12=TRUE,(C$3*'BREAK-EVEN CALCULATOR'!$D$13)+(C$4*'BREAK-EVEN CALCULATOR'!$D$14),0)</f>
        <v>207.08</v>
      </c>
      <c r="D7" s="54">
        <f>IF('BREAK-EVEN CALCULATOR'!$D$12=TRUE,(D$3*'BREAK-EVEN CALCULATOR'!$D$13)+(D$4*'BREAK-EVEN CALCULATOR'!$D$14),0)</f>
        <v>309.83</v>
      </c>
      <c r="E7" s="54">
        <f>IF('BREAK-EVEN CALCULATOR'!$D$12=TRUE,(E$3*'BREAK-EVEN CALCULATOR'!$D$13)+(E$4*'BREAK-EVEN CALCULATOR'!$D$14),0)</f>
        <v>414.47</v>
      </c>
      <c r="F7" s="54">
        <f>IF('BREAK-EVEN CALCULATOR'!$D$12=TRUE,(F$3*'BREAK-EVEN CALCULATOR'!$D$13)+(F$4*'BREAK-EVEN CALCULATOR'!$D$14),0)</f>
        <v>517.22</v>
      </c>
      <c r="G7" s="54">
        <f>IF('BREAK-EVEN CALCULATOR'!$D$12=TRUE,(G$3*'BREAK-EVEN CALCULATOR'!$D$13)+(G$4*'BREAK-EVEN CALCULATOR'!$D$14),0)</f>
        <v>621.86</v>
      </c>
      <c r="H7" s="54">
        <f>IF('BREAK-EVEN CALCULATOR'!$D$12=TRUE,(H$3*'BREAK-EVEN CALCULATOR'!$D$13)+(H$4*'BREAK-EVEN CALCULATOR'!$D$14),0)</f>
        <v>724.61000000000013</v>
      </c>
      <c r="I7" s="54">
        <f>IF('BREAK-EVEN CALCULATOR'!$D$12=TRUE,(I$3*'BREAK-EVEN CALCULATOR'!$D$13)+(I$4*'BREAK-EVEN CALCULATOR'!$D$14),0)</f>
        <v>829.25000000000011</v>
      </c>
      <c r="J7" s="54">
        <f>IF('BREAK-EVEN CALCULATOR'!$D$12=TRUE,(J$3*'BREAK-EVEN CALCULATOR'!$D$13)+(J$4*'BREAK-EVEN CALCULATOR'!$D$14),0)</f>
        <v>932</v>
      </c>
      <c r="K7" s="54">
        <f>IF('BREAK-EVEN CALCULATOR'!$D$12=TRUE,(K$3*'BREAK-EVEN CALCULATOR'!$D$13)+(K$4*'BREAK-EVEN CALCULATOR'!$D$14),0)</f>
        <v>1036.6400000000001</v>
      </c>
      <c r="L7" s="54">
        <f>IF('BREAK-EVEN CALCULATOR'!$D$12=TRUE,(L$3*'BREAK-EVEN CALCULATOR'!$D$13)+(L$4*'BREAK-EVEN CALCULATOR'!$D$14),0)</f>
        <v>1139.3900000000001</v>
      </c>
      <c r="M7" s="54">
        <f>IF('BREAK-EVEN CALCULATOR'!$D$12=TRUE,(M$3*'BREAK-EVEN CALCULATOR'!$D$13)+(M$4*'BREAK-EVEN CALCULATOR'!$D$14),0)</f>
        <v>1244.0300000000002</v>
      </c>
      <c r="N7" s="54">
        <f>IF('BREAK-EVEN CALCULATOR'!$D$12=TRUE,(N$3*'BREAK-EVEN CALCULATOR'!$D$13)+(N$4*'BREAK-EVEN CALCULATOR'!$D$14),0)</f>
        <v>1346.7800000000002</v>
      </c>
      <c r="O7" s="54">
        <f>IF('BREAK-EVEN CALCULATOR'!$D$12=TRUE,(O$3*'BREAK-EVEN CALCULATOR'!$D$13)+(O$4*'BREAK-EVEN CALCULATOR'!$D$14),0)</f>
        <v>1451.42</v>
      </c>
      <c r="P7" s="54">
        <f>IF('BREAK-EVEN CALCULATOR'!$D$12=TRUE,(P$3*'BREAK-EVEN CALCULATOR'!$D$13)+(P$4*'BREAK-EVEN CALCULATOR'!$D$14),0)</f>
        <v>1554.17</v>
      </c>
      <c r="Q7" s="54">
        <f>IF('BREAK-EVEN CALCULATOR'!$D$12=TRUE,(Q$3*'BREAK-EVEN CALCULATOR'!$D$13)+(Q$4*'BREAK-EVEN CALCULATOR'!$D$14),0)</f>
        <v>1658.8100000000002</v>
      </c>
      <c r="R7" s="54">
        <f>IF('BREAK-EVEN CALCULATOR'!$D$12=TRUE,(R$3*'BREAK-EVEN CALCULATOR'!$D$13)+(R$4*'BREAK-EVEN CALCULATOR'!$D$14),0)</f>
        <v>1761.5600000000002</v>
      </c>
      <c r="S7" s="54">
        <f>IF('BREAK-EVEN CALCULATOR'!$D$12=TRUE,(S$3*'BREAK-EVEN CALCULATOR'!$D$13)+(S$4*'BREAK-EVEN CALCULATOR'!$D$14),0)</f>
        <v>1866.2</v>
      </c>
      <c r="T7" s="54">
        <f>IF('BREAK-EVEN CALCULATOR'!$D$12=TRUE,(T$3*'BREAK-EVEN CALCULATOR'!$D$13)+(T$4*'BREAK-EVEN CALCULATOR'!$D$14),0)</f>
        <v>1968.95</v>
      </c>
      <c r="U7" s="54">
        <f>IF('BREAK-EVEN CALCULATOR'!$D$12=TRUE,(U$3*'BREAK-EVEN CALCULATOR'!$D$13)+(U$4*'BREAK-EVEN CALCULATOR'!$D$14),0)</f>
        <v>2073.59</v>
      </c>
      <c r="V7" s="54">
        <f>IF('BREAK-EVEN CALCULATOR'!$D$12=TRUE,(V$3*'BREAK-EVEN CALCULATOR'!$D$13)+(V$4*'BREAK-EVEN CALCULATOR'!$D$14),0)</f>
        <v>2176.34</v>
      </c>
      <c r="W7" s="54">
        <f>IF('BREAK-EVEN CALCULATOR'!$D$12=TRUE,(W$3*'BREAK-EVEN CALCULATOR'!$D$13)+(W$4*'BREAK-EVEN CALCULATOR'!$D$14),0)</f>
        <v>2280.9800000000005</v>
      </c>
      <c r="X7" s="54">
        <f>IF('BREAK-EVEN CALCULATOR'!$D$12=TRUE,(X$3*'BREAK-EVEN CALCULATOR'!$D$13)+(X$4*'BREAK-EVEN CALCULATOR'!$D$14),0)</f>
        <v>2383.73</v>
      </c>
      <c r="Y7" s="54">
        <f>IF('BREAK-EVEN CALCULATOR'!$D$12=TRUE,(Y$3*'BREAK-EVEN CALCULATOR'!$D$13)+(Y$4*'BREAK-EVEN CALCULATOR'!$D$14),0)</f>
        <v>2488.3700000000003</v>
      </c>
      <c r="Z7" s="54">
        <f>IF('BREAK-EVEN CALCULATOR'!$D$12=TRUE,(Z$3*'BREAK-EVEN CALCULATOR'!$D$13)+(Z$4*'BREAK-EVEN CALCULATOR'!$D$14),0)</f>
        <v>2591.12</v>
      </c>
      <c r="AA7" s="54">
        <f>IF('BREAK-EVEN CALCULATOR'!$D$12=TRUE,(AA$3*'BREAK-EVEN CALCULATOR'!$D$13)+(AA$4*'BREAK-EVEN CALCULATOR'!$D$14),0)</f>
        <v>2695.76</v>
      </c>
      <c r="AB7" s="54">
        <f>IF('BREAK-EVEN CALCULATOR'!$D$12=TRUE,(AB$3*'BREAK-EVEN CALCULATOR'!$D$13)+(AB$4*'BREAK-EVEN CALCULATOR'!$D$14),0)</f>
        <v>2798.51</v>
      </c>
      <c r="AC7" s="54">
        <f>IF('BREAK-EVEN CALCULATOR'!$D$12=TRUE,(AC$3*'BREAK-EVEN CALCULATOR'!$D$13)+(AC$4*'BREAK-EVEN CALCULATOR'!$D$14),0)</f>
        <v>2903.15</v>
      </c>
      <c r="AD7" s="54">
        <f>IF('BREAK-EVEN CALCULATOR'!$D$12=TRUE,(AD$3*'BREAK-EVEN CALCULATOR'!$D$13)+(AD$4*'BREAK-EVEN CALCULATOR'!$D$14),0)</f>
        <v>3005.9000000000005</v>
      </c>
      <c r="AE7" s="54">
        <f>IF('BREAK-EVEN CALCULATOR'!$D$12=TRUE,(AE$3*'BREAK-EVEN CALCULATOR'!$D$13)+(AE$4*'BREAK-EVEN CALCULATOR'!$D$14),0)</f>
        <v>3110.5400000000004</v>
      </c>
      <c r="AF7" s="54">
        <f>IF('BREAK-EVEN CALCULATOR'!$D$12=TRUE,(AF$3*'BREAK-EVEN CALCULATOR'!$D$13)+(AF$4*'BREAK-EVEN CALCULATOR'!$D$14),0)</f>
        <v>3213.2900000000004</v>
      </c>
      <c r="AG7" s="54">
        <f>IF('BREAK-EVEN CALCULATOR'!$D$12=TRUE,(AG$3*'BREAK-EVEN CALCULATOR'!$D$13)+(AG$4*'BREAK-EVEN CALCULATOR'!$D$14),0)</f>
        <v>3317.9300000000003</v>
      </c>
      <c r="AH7" s="54">
        <f>IF('BREAK-EVEN CALCULATOR'!$D$12=TRUE,(AH$3*'BREAK-EVEN CALCULATOR'!$D$13)+(AH$4*'BREAK-EVEN CALCULATOR'!$D$14),0)</f>
        <v>3420.6800000000003</v>
      </c>
      <c r="AI7" s="54">
        <f>IF('BREAK-EVEN CALCULATOR'!$D$12=TRUE,(AI$3*'BREAK-EVEN CALCULATOR'!$D$13)+(AI$4*'BREAK-EVEN CALCULATOR'!$D$14),0)</f>
        <v>3525.32</v>
      </c>
      <c r="AJ7" s="54">
        <f>IF('BREAK-EVEN CALCULATOR'!$D$12=TRUE,(AJ$3*'BREAK-EVEN CALCULATOR'!$D$13)+(AJ$4*'BREAK-EVEN CALCULATOR'!$D$14),0)</f>
        <v>3628.07</v>
      </c>
      <c r="AK7" s="54">
        <f>IF('BREAK-EVEN CALCULATOR'!$D$12=TRUE,(AK$3*'BREAK-EVEN CALCULATOR'!$D$13)+(AK$4*'BREAK-EVEN CALCULATOR'!$D$14),0)</f>
        <v>3732.71</v>
      </c>
      <c r="AL7" s="54">
        <f>IF('BREAK-EVEN CALCULATOR'!$D$12=TRUE,(AL$3*'BREAK-EVEN CALCULATOR'!$D$13)+(AL$4*'BREAK-EVEN CALCULATOR'!$D$14),0)</f>
        <v>3835.4600000000005</v>
      </c>
      <c r="AM7" s="54">
        <f>IF('BREAK-EVEN CALCULATOR'!$D$12=TRUE,(AM$3*'BREAK-EVEN CALCULATOR'!$D$13)+(AM$4*'BREAK-EVEN CALCULATOR'!$D$14),0)</f>
        <v>3940.1</v>
      </c>
      <c r="AN7" s="54">
        <f>IF('BREAK-EVEN CALCULATOR'!$D$12=TRUE,(AN$3*'BREAK-EVEN CALCULATOR'!$D$13)+(AN$4*'BREAK-EVEN CALCULATOR'!$D$14),0)</f>
        <v>4042.8500000000004</v>
      </c>
      <c r="AO7" s="54">
        <f>IF('BREAK-EVEN CALCULATOR'!$D$12=TRUE,(AO$3*'BREAK-EVEN CALCULATOR'!$D$13)+(AO$4*'BREAK-EVEN CALCULATOR'!$D$14),0)</f>
        <v>4147.4900000000007</v>
      </c>
      <c r="AP7" s="54">
        <f>IF('BREAK-EVEN CALCULATOR'!$D$12=TRUE,(AP$3*'BREAK-EVEN CALCULATOR'!$D$13)+(AP$4*'BREAK-EVEN CALCULATOR'!$D$14),0)</f>
        <v>4250.2400000000007</v>
      </c>
      <c r="AQ7" s="54">
        <f>IF('BREAK-EVEN CALCULATOR'!$D$12=TRUE,(AQ$3*'BREAK-EVEN CALCULATOR'!$D$13)+(AQ$4*'BREAK-EVEN CALCULATOR'!$D$14),0)</f>
        <v>4354.88</v>
      </c>
      <c r="AR7" s="54">
        <f>IF('BREAK-EVEN CALCULATOR'!$D$12=TRUE,(AR$3*'BREAK-EVEN CALCULATOR'!$D$13)+(AR$4*'BREAK-EVEN CALCULATOR'!$D$14),0)</f>
        <v>4459.5200000000004</v>
      </c>
      <c r="AS7" s="54">
        <f>IF('BREAK-EVEN CALCULATOR'!$D$12=TRUE,(AS$3*'BREAK-EVEN CALCULATOR'!$D$13)+(AS$4*'BREAK-EVEN CALCULATOR'!$D$14),0)</f>
        <v>4562.2700000000004</v>
      </c>
      <c r="AT7" s="54">
        <f>IF('BREAK-EVEN CALCULATOR'!$D$12=TRUE,(AT$3*'BREAK-EVEN CALCULATOR'!$D$13)+(AT$4*'BREAK-EVEN CALCULATOR'!$D$14),0)</f>
        <v>4666.9100000000008</v>
      </c>
      <c r="AU7" s="54">
        <f>IF('BREAK-EVEN CALCULATOR'!$D$12=TRUE,(AU$3*'BREAK-EVEN CALCULATOR'!$D$13)+(AU$4*'BREAK-EVEN CALCULATOR'!$D$14),0)</f>
        <v>4769.66</v>
      </c>
      <c r="AV7" s="54">
        <f>IF('BREAK-EVEN CALCULATOR'!$D$12=TRUE,(AV$3*'BREAK-EVEN CALCULATOR'!$D$13)+(AV$4*'BREAK-EVEN CALCULATOR'!$D$14),0)</f>
        <v>4874.3000000000011</v>
      </c>
      <c r="AW7" s="54">
        <f>IF('BREAK-EVEN CALCULATOR'!$D$12=TRUE,(AW$3*'BREAK-EVEN CALCULATOR'!$D$13)+(AW$4*'BREAK-EVEN CALCULATOR'!$D$14),0)</f>
        <v>4977.05</v>
      </c>
      <c r="AX7" s="54">
        <f>IF('BREAK-EVEN CALCULATOR'!$D$12=TRUE,(AX$3*'BREAK-EVEN CALCULATOR'!$D$13)+(AX$4*'BREAK-EVEN CALCULATOR'!$D$14),0)</f>
        <v>5081.6900000000005</v>
      </c>
      <c r="AY7" s="54">
        <f>IF('BREAK-EVEN CALCULATOR'!$D$12=TRUE,(AY$3*'BREAK-EVEN CALCULATOR'!$D$13)+(AY$4*'BREAK-EVEN CALCULATOR'!$D$14),0)</f>
        <v>5184.4399999999996</v>
      </c>
      <c r="AZ7" s="54">
        <f>IF('BREAK-EVEN CALCULATOR'!$D$12=TRUE,(AZ$3*'BREAK-EVEN CALCULATOR'!$D$13)+(AZ$4*'BREAK-EVEN CALCULATOR'!$D$14),0)</f>
        <v>5289.0800000000008</v>
      </c>
      <c r="BA7" s="54">
        <f>IF('BREAK-EVEN CALCULATOR'!$D$12=TRUE,(BA$3*'BREAK-EVEN CALCULATOR'!$D$13)+(BA$4*'BREAK-EVEN CALCULATOR'!$D$14),0)</f>
        <v>5391.83</v>
      </c>
      <c r="BB7" s="54">
        <f>IF('BREAK-EVEN CALCULATOR'!$D$12=TRUE,(BB$3*'BREAK-EVEN CALCULATOR'!$D$13)+(BB$4*'BREAK-EVEN CALCULATOR'!$D$14),0)</f>
        <v>5496.47</v>
      </c>
      <c r="BC7" s="54">
        <f>IF('BREAK-EVEN CALCULATOR'!$D$12=TRUE,(BC$3*'BREAK-EVEN CALCULATOR'!$D$13)+(BC$4*'BREAK-EVEN CALCULATOR'!$D$14),0)</f>
        <v>5599.2200000000012</v>
      </c>
      <c r="BD7" s="54">
        <f>IF('BREAK-EVEN CALCULATOR'!$D$12=TRUE,(BD$3*'BREAK-EVEN CALCULATOR'!$D$13)+(BD$4*'BREAK-EVEN CALCULATOR'!$D$14),0)</f>
        <v>5703.8600000000006</v>
      </c>
      <c r="BE7" s="54">
        <f>IF('BREAK-EVEN CALCULATOR'!$D$12=TRUE,(BE$3*'BREAK-EVEN CALCULATOR'!$D$13)+(BE$4*'BREAK-EVEN CALCULATOR'!$D$14),0)</f>
        <v>5806.6100000000006</v>
      </c>
      <c r="BF7" s="54">
        <f>IF('BREAK-EVEN CALCULATOR'!$D$12=TRUE,(BF$3*'BREAK-EVEN CALCULATOR'!$D$13)+(BF$4*'BREAK-EVEN CALCULATOR'!$D$14),0)</f>
        <v>5911.2500000000009</v>
      </c>
      <c r="BG7" s="54">
        <f>IF('BREAK-EVEN CALCULATOR'!$D$12=TRUE,(BG$3*'BREAK-EVEN CALCULATOR'!$D$13)+(BG$4*'BREAK-EVEN CALCULATOR'!$D$14),0)</f>
        <v>6014.0000000000009</v>
      </c>
      <c r="BH7" s="54">
        <f>IF('BREAK-EVEN CALCULATOR'!$D$12=TRUE,(BH$3*'BREAK-EVEN CALCULATOR'!$D$13)+(BH$4*'BREAK-EVEN CALCULATOR'!$D$14),0)</f>
        <v>6118.64</v>
      </c>
      <c r="BI7" s="54">
        <f>IF('BREAK-EVEN CALCULATOR'!$D$12=TRUE,(BI$3*'BREAK-EVEN CALCULATOR'!$D$13)+(BI$4*'BREAK-EVEN CALCULATOR'!$D$14),0)</f>
        <v>6221.3900000000012</v>
      </c>
      <c r="BJ7" s="54">
        <f>IF('BREAK-EVEN CALCULATOR'!$D$12=TRUE,(BJ$3*'BREAK-EVEN CALCULATOR'!$D$13)+(BJ$4*'BREAK-EVEN CALCULATOR'!$D$14),0)</f>
        <v>6326.0300000000007</v>
      </c>
      <c r="BK7" s="54">
        <f>IF('BREAK-EVEN CALCULATOR'!$D$12=TRUE,(BK$3*'BREAK-EVEN CALCULATOR'!$D$13)+(BK$4*'BREAK-EVEN CALCULATOR'!$D$14),0)</f>
        <v>6428.7800000000007</v>
      </c>
      <c r="BL7" s="54">
        <f>IF('BREAK-EVEN CALCULATOR'!$D$12=TRUE,(BL$3*'BREAK-EVEN CALCULATOR'!$D$13)+(BL$4*'BREAK-EVEN CALCULATOR'!$D$14),0)</f>
        <v>6533.420000000001</v>
      </c>
      <c r="BM7" s="54">
        <f>IF('BREAK-EVEN CALCULATOR'!$D$12=TRUE,(BM$3*'BREAK-EVEN CALCULATOR'!$D$13)+(BM$4*'BREAK-EVEN CALCULATOR'!$D$14),0)</f>
        <v>6636.170000000001</v>
      </c>
      <c r="BN7" s="54">
        <f>IF('BREAK-EVEN CALCULATOR'!$D$12=TRUE,(BN$3*'BREAK-EVEN CALCULATOR'!$D$13)+(BN$4*'BREAK-EVEN CALCULATOR'!$D$14),0)</f>
        <v>6740.81</v>
      </c>
      <c r="BO7" s="54">
        <f>IF('BREAK-EVEN CALCULATOR'!$D$12=TRUE,(BO$3*'BREAK-EVEN CALCULATOR'!$D$13)+(BO$4*'BREAK-EVEN CALCULATOR'!$D$14),0)</f>
        <v>6843.56</v>
      </c>
      <c r="BP7" s="54">
        <f>IF('BREAK-EVEN CALCULATOR'!$D$12=TRUE,(BP$3*'BREAK-EVEN CALCULATOR'!$D$13)+(BP$4*'BREAK-EVEN CALCULATOR'!$D$14),0)</f>
        <v>6948.2000000000007</v>
      </c>
      <c r="BQ7" s="54">
        <f>IF('BREAK-EVEN CALCULATOR'!$D$12=TRUE,(BQ$3*'BREAK-EVEN CALCULATOR'!$D$13)+(BQ$4*'BREAK-EVEN CALCULATOR'!$D$14),0)</f>
        <v>7050.9500000000007</v>
      </c>
      <c r="BR7" s="54">
        <f>IF('BREAK-EVEN CALCULATOR'!$D$12=TRUE,(BR$3*'BREAK-EVEN CALCULATOR'!$D$13)+(BR$4*'BREAK-EVEN CALCULATOR'!$D$14),0)</f>
        <v>7155.59</v>
      </c>
      <c r="BS7" s="54">
        <f>IF('BREAK-EVEN CALCULATOR'!$D$12=TRUE,(BS$3*'BREAK-EVEN CALCULATOR'!$D$13)+(BS$4*'BREAK-EVEN CALCULATOR'!$D$14),0)</f>
        <v>7258.3400000000011</v>
      </c>
      <c r="BT7" s="54">
        <f>IF('BREAK-EVEN CALCULATOR'!$D$12=TRUE,(BT$3*'BREAK-EVEN CALCULATOR'!$D$13)+(BT$4*'BREAK-EVEN CALCULATOR'!$D$14),0)</f>
        <v>7362.9800000000005</v>
      </c>
      <c r="BU7" s="54">
        <f>IF('BREAK-EVEN CALCULATOR'!$D$12=TRUE,(BU$3*'BREAK-EVEN CALCULATOR'!$D$13)+(BU$4*'BREAK-EVEN CALCULATOR'!$D$14),0)</f>
        <v>7465.7300000000005</v>
      </c>
      <c r="BV7" s="54">
        <f>IF('BREAK-EVEN CALCULATOR'!$D$12=TRUE,(BV$3*'BREAK-EVEN CALCULATOR'!$D$13)+(BV$4*'BREAK-EVEN CALCULATOR'!$D$14),0)</f>
        <v>7570.3700000000008</v>
      </c>
      <c r="BW7" s="54">
        <f>IF('BREAK-EVEN CALCULATOR'!$D$12=TRUE,(BW$3*'BREAK-EVEN CALCULATOR'!$D$13)+(BW$4*'BREAK-EVEN CALCULATOR'!$D$14),0)</f>
        <v>7673.1200000000008</v>
      </c>
      <c r="BX7" s="54">
        <f>IF('BREAK-EVEN CALCULATOR'!$D$12=TRUE,(BX$3*'BREAK-EVEN CALCULATOR'!$D$13)+(BX$4*'BREAK-EVEN CALCULATOR'!$D$14),0)</f>
        <v>7777.76</v>
      </c>
      <c r="BY7" s="54">
        <f>IF('BREAK-EVEN CALCULATOR'!$D$12=TRUE,(BY$3*'BREAK-EVEN CALCULATOR'!$D$13)+(BY$4*'BREAK-EVEN CALCULATOR'!$D$14),0)</f>
        <v>7880.51</v>
      </c>
      <c r="BZ7" s="54">
        <f>IF('BREAK-EVEN CALCULATOR'!$D$12=TRUE,(BZ$3*'BREAK-EVEN CALCULATOR'!$D$13)+(BZ$4*'BREAK-EVEN CALCULATOR'!$D$14),0)</f>
        <v>7985.1500000000005</v>
      </c>
      <c r="CA7" s="54">
        <f>IF('BREAK-EVEN CALCULATOR'!$D$12=TRUE,(CA$3*'BREAK-EVEN CALCULATOR'!$D$13)+(CA$4*'BREAK-EVEN CALCULATOR'!$D$14),0)</f>
        <v>8087.9000000000005</v>
      </c>
      <c r="CB7" s="54">
        <f>IF('BREAK-EVEN CALCULATOR'!$D$12=TRUE,(CB$3*'BREAK-EVEN CALCULATOR'!$D$13)+(CB$4*'BREAK-EVEN CALCULATOR'!$D$14),0)</f>
        <v>8192.5400000000009</v>
      </c>
      <c r="CC7" s="54">
        <f>IF('BREAK-EVEN CALCULATOR'!$D$12=TRUE,(CC$3*'BREAK-EVEN CALCULATOR'!$D$13)+(CC$4*'BREAK-EVEN CALCULATOR'!$D$14),0)</f>
        <v>8295.2900000000009</v>
      </c>
      <c r="CD7" s="54">
        <f>IF('BREAK-EVEN CALCULATOR'!$D$12=TRUE,(CD$3*'BREAK-EVEN CALCULATOR'!$D$13)+(CD$4*'BREAK-EVEN CALCULATOR'!$D$14),0)</f>
        <v>8399.9300000000021</v>
      </c>
      <c r="CE7" s="54">
        <f>IF('BREAK-EVEN CALCULATOR'!$D$12=TRUE,(CE$3*'BREAK-EVEN CALCULATOR'!$D$13)+(CE$4*'BREAK-EVEN CALCULATOR'!$D$14),0)</f>
        <v>8502.68</v>
      </c>
      <c r="CF7" s="54">
        <f>IF('BREAK-EVEN CALCULATOR'!$D$12=TRUE,(CF$3*'BREAK-EVEN CALCULATOR'!$D$13)+(CF$4*'BREAK-EVEN CALCULATOR'!$D$14),0)</f>
        <v>8607.32</v>
      </c>
      <c r="CG7" s="54">
        <f>IF('BREAK-EVEN CALCULATOR'!$D$12=TRUE,(CG$3*'BREAK-EVEN CALCULATOR'!$D$13)+(CG$4*'BREAK-EVEN CALCULATOR'!$D$14),0)</f>
        <v>8711.9600000000009</v>
      </c>
      <c r="CH7" s="54">
        <f>IF('BREAK-EVEN CALCULATOR'!$D$12=TRUE,(CH$3*'BREAK-EVEN CALCULATOR'!$D$13)+(CH$4*'BREAK-EVEN CALCULATOR'!$D$14),0)</f>
        <v>8814.7100000000009</v>
      </c>
      <c r="CI7" s="54">
        <f>IF('BREAK-EVEN CALCULATOR'!$D$12=TRUE,(CI$3*'BREAK-EVEN CALCULATOR'!$D$13)+(CI$4*'BREAK-EVEN CALCULATOR'!$D$14),0)</f>
        <v>8919.35</v>
      </c>
      <c r="CJ7" s="54">
        <f>IF('BREAK-EVEN CALCULATOR'!$D$12=TRUE,(CJ$3*'BREAK-EVEN CALCULATOR'!$D$13)+(CJ$4*'BREAK-EVEN CALCULATOR'!$D$14),0)</f>
        <v>9022.1</v>
      </c>
      <c r="CK7" s="54">
        <f>IF('BREAK-EVEN CALCULATOR'!$D$12=TRUE,(CK$3*'BREAK-EVEN CALCULATOR'!$D$13)+(CK$4*'BREAK-EVEN CALCULATOR'!$D$14),0)</f>
        <v>9126.74</v>
      </c>
      <c r="CL7" s="54">
        <f>IF('BREAK-EVEN CALCULATOR'!$D$12=TRUE,(CL$3*'BREAK-EVEN CALCULATOR'!$D$13)+(CL$4*'BREAK-EVEN CALCULATOR'!$D$14),0)</f>
        <v>9229.4900000000016</v>
      </c>
      <c r="CM7" s="54">
        <f>IF('BREAK-EVEN CALCULATOR'!$D$12=TRUE,(CM$3*'BREAK-EVEN CALCULATOR'!$D$13)+(CM$4*'BREAK-EVEN CALCULATOR'!$D$14),0)</f>
        <v>9334.130000000001</v>
      </c>
      <c r="CN7" s="54">
        <f>IF('BREAK-EVEN CALCULATOR'!$D$12=TRUE,(CN$3*'BREAK-EVEN CALCULATOR'!$D$13)+(CN$4*'BREAK-EVEN CALCULATOR'!$D$14),0)</f>
        <v>9436.880000000001</v>
      </c>
      <c r="CO7" s="54">
        <f>IF('BREAK-EVEN CALCULATOR'!$D$12=TRUE,(CO$3*'BREAK-EVEN CALCULATOR'!$D$13)+(CO$4*'BREAK-EVEN CALCULATOR'!$D$14),0)</f>
        <v>9541.52</v>
      </c>
      <c r="CP7" s="54">
        <f>IF('BREAK-EVEN CALCULATOR'!$D$12=TRUE,(CP$3*'BREAK-EVEN CALCULATOR'!$D$13)+(CP$4*'BREAK-EVEN CALCULATOR'!$D$14),0)</f>
        <v>9644.27</v>
      </c>
      <c r="CQ7" s="54">
        <f>IF('BREAK-EVEN CALCULATOR'!$D$12=TRUE,(CQ$3*'BREAK-EVEN CALCULATOR'!$D$13)+(CQ$4*'BREAK-EVEN CALCULATOR'!$D$14),0)</f>
        <v>9748.9100000000017</v>
      </c>
      <c r="CR7" s="54">
        <f>IF('BREAK-EVEN CALCULATOR'!$D$12=TRUE,(CR$3*'BREAK-EVEN CALCULATOR'!$D$13)+(CR$4*'BREAK-EVEN CALCULATOR'!$D$14),0)</f>
        <v>9851.66</v>
      </c>
      <c r="CS7" s="54">
        <f>IF('BREAK-EVEN CALCULATOR'!$D$12=TRUE,(CS$3*'BREAK-EVEN CALCULATOR'!$D$13)+(CS$4*'BREAK-EVEN CALCULATOR'!$D$14),0)</f>
        <v>9956.2999999999993</v>
      </c>
      <c r="CT7" s="54">
        <f>IF('BREAK-EVEN CALCULATOR'!$D$12=TRUE,(CT$3*'BREAK-EVEN CALCULATOR'!$D$13)+(CT$4*'BREAK-EVEN CALCULATOR'!$D$14),0)</f>
        <v>10059.050000000001</v>
      </c>
      <c r="CU7" s="54">
        <f>IF('BREAK-EVEN CALCULATOR'!$D$12=TRUE,(CU$3*'BREAK-EVEN CALCULATOR'!$D$13)+(CU$4*'BREAK-EVEN CALCULATOR'!$D$14),0)</f>
        <v>10163.69</v>
      </c>
      <c r="CV7" s="54">
        <f>IF('BREAK-EVEN CALCULATOR'!$D$12=TRUE,(CV$3*'BREAK-EVEN CALCULATOR'!$D$13)+(CV$4*'BREAK-EVEN CALCULATOR'!$D$14),0)</f>
        <v>10266.44</v>
      </c>
      <c r="CW7" s="54">
        <f>IF('BREAK-EVEN CALCULATOR'!$D$12=TRUE,(CW$3*'BREAK-EVEN CALCULATOR'!$D$13)+(CW$4*'BREAK-EVEN CALCULATOR'!$D$14),0)</f>
        <v>10371.08</v>
      </c>
    </row>
    <row r="8" spans="1:101" ht="16" x14ac:dyDescent="0.2">
      <c r="A8" s="51" t="s">
        <v>58</v>
      </c>
      <c r="B8" s="54">
        <f>IF('BREAK-EVEN CALCULATOR'!$D$12=TRUE,(SUM(B$3:B$4)*(1+'BREAK-EVEN CALCULATOR'!$D$16))*'BREAK-EVEN CALCULATOR'!$D$15,0)</f>
        <v>75</v>
      </c>
      <c r="C8" s="54">
        <f>IF('BREAK-EVEN CALCULATOR'!$D$12=TRUE,(SUM(C$3:C$4)*(1+'BREAK-EVEN CALCULATOR'!$D$16))*'BREAK-EVEN CALCULATOR'!$D$15,0)</f>
        <v>151.5</v>
      </c>
      <c r="D8" s="54">
        <f>IF('BREAK-EVEN CALCULATOR'!$D$12=TRUE,(SUM(D$3:D$4)*(1+'BREAK-EVEN CALCULATOR'!$D$16))*'BREAK-EVEN CALCULATOR'!$D$15,0)</f>
        <v>228</v>
      </c>
      <c r="E8" s="54">
        <f>IF('BREAK-EVEN CALCULATOR'!$D$12=TRUE,(SUM(E$3:E$4)*(1+'BREAK-EVEN CALCULATOR'!$D$16))*'BREAK-EVEN CALCULATOR'!$D$15,0)</f>
        <v>304.5</v>
      </c>
      <c r="F8" s="54">
        <f>IF('BREAK-EVEN CALCULATOR'!$D$12=TRUE,(SUM(F$3:F$4)*(1+'BREAK-EVEN CALCULATOR'!$D$16))*'BREAK-EVEN CALCULATOR'!$D$15,0)</f>
        <v>381</v>
      </c>
      <c r="G8" s="54">
        <f>IF('BREAK-EVEN CALCULATOR'!$D$12=TRUE,(SUM(G$3:G$4)*(1+'BREAK-EVEN CALCULATOR'!$D$16))*'BREAK-EVEN CALCULATOR'!$D$15,0)</f>
        <v>457.5</v>
      </c>
      <c r="H8" s="54">
        <f>IF('BREAK-EVEN CALCULATOR'!$D$12=TRUE,(SUM(H$3:H$4)*(1+'BREAK-EVEN CALCULATOR'!$D$16))*'BREAK-EVEN CALCULATOR'!$D$15,0)</f>
        <v>534</v>
      </c>
      <c r="I8" s="54">
        <f>IF('BREAK-EVEN CALCULATOR'!$D$12=TRUE,(SUM(I$3:I$4)*(1+'BREAK-EVEN CALCULATOR'!$D$16))*'BREAK-EVEN CALCULATOR'!$D$15,0)</f>
        <v>610.5</v>
      </c>
      <c r="J8" s="54">
        <f>IF('BREAK-EVEN CALCULATOR'!$D$12=TRUE,(SUM(J$3:J$4)*(1+'BREAK-EVEN CALCULATOR'!$D$16))*'BREAK-EVEN CALCULATOR'!$D$15,0)</f>
        <v>687</v>
      </c>
      <c r="K8" s="54">
        <f>IF('BREAK-EVEN CALCULATOR'!$D$12=TRUE,(SUM(K$3:K$4)*(1+'BREAK-EVEN CALCULATOR'!$D$16))*'BREAK-EVEN CALCULATOR'!$D$15,0)</f>
        <v>763.5</v>
      </c>
      <c r="L8" s="54">
        <f>IF('BREAK-EVEN CALCULATOR'!$D$12=TRUE,(SUM(L$3:L$4)*(1+'BREAK-EVEN CALCULATOR'!$D$16))*'BREAK-EVEN CALCULATOR'!$D$15,0)</f>
        <v>840</v>
      </c>
      <c r="M8" s="54">
        <f>IF('BREAK-EVEN CALCULATOR'!$D$12=TRUE,(SUM(M$3:M$4)*(1+'BREAK-EVEN CALCULATOR'!$D$16))*'BREAK-EVEN CALCULATOR'!$D$15,0)</f>
        <v>916.5</v>
      </c>
      <c r="N8" s="54">
        <f>IF('BREAK-EVEN CALCULATOR'!$D$12=TRUE,(SUM(N$3:N$4)*(1+'BREAK-EVEN CALCULATOR'!$D$16))*'BREAK-EVEN CALCULATOR'!$D$15,0)</f>
        <v>993</v>
      </c>
      <c r="O8" s="54">
        <f>IF('BREAK-EVEN CALCULATOR'!$D$12=TRUE,(SUM(O$3:O$4)*(1+'BREAK-EVEN CALCULATOR'!$D$16))*'BREAK-EVEN CALCULATOR'!$D$15,0)</f>
        <v>1069.5</v>
      </c>
      <c r="P8" s="54">
        <f>IF('BREAK-EVEN CALCULATOR'!$D$12=TRUE,(SUM(P$3:P$4)*(1+'BREAK-EVEN CALCULATOR'!$D$16))*'BREAK-EVEN CALCULATOR'!$D$15,0)</f>
        <v>1146</v>
      </c>
      <c r="Q8" s="54">
        <f>IF('BREAK-EVEN CALCULATOR'!$D$12=TRUE,(SUM(Q$3:Q$4)*(1+'BREAK-EVEN CALCULATOR'!$D$16))*'BREAK-EVEN CALCULATOR'!$D$15,0)</f>
        <v>1222.5</v>
      </c>
      <c r="R8" s="54">
        <f>IF('BREAK-EVEN CALCULATOR'!$D$12=TRUE,(SUM(R$3:R$4)*(1+'BREAK-EVEN CALCULATOR'!$D$16))*'BREAK-EVEN CALCULATOR'!$D$15,0)</f>
        <v>1299</v>
      </c>
      <c r="S8" s="54">
        <f>IF('BREAK-EVEN CALCULATOR'!$D$12=TRUE,(SUM(S$3:S$4)*(1+'BREAK-EVEN CALCULATOR'!$D$16))*'BREAK-EVEN CALCULATOR'!$D$15,0)</f>
        <v>1375.5</v>
      </c>
      <c r="T8" s="54">
        <f>IF('BREAK-EVEN CALCULATOR'!$D$12=TRUE,(SUM(T$3:T$4)*(1+'BREAK-EVEN CALCULATOR'!$D$16))*'BREAK-EVEN CALCULATOR'!$D$15,0)</f>
        <v>1452</v>
      </c>
      <c r="U8" s="54">
        <f>IF('BREAK-EVEN CALCULATOR'!$D$12=TRUE,(SUM(U$3:U$4)*(1+'BREAK-EVEN CALCULATOR'!$D$16))*'BREAK-EVEN CALCULATOR'!$D$15,0)</f>
        <v>1528.5</v>
      </c>
      <c r="V8" s="54">
        <f>IF('BREAK-EVEN CALCULATOR'!$D$12=TRUE,(SUM(V$3:V$4)*(1+'BREAK-EVEN CALCULATOR'!$D$16))*'BREAK-EVEN CALCULATOR'!$D$15,0)</f>
        <v>1605</v>
      </c>
      <c r="W8" s="54">
        <f>IF('BREAK-EVEN CALCULATOR'!$D$12=TRUE,(SUM(W$3:W$4)*(1+'BREAK-EVEN CALCULATOR'!$D$16))*'BREAK-EVEN CALCULATOR'!$D$15,0)</f>
        <v>1681.5</v>
      </c>
      <c r="X8" s="54">
        <f>IF('BREAK-EVEN CALCULATOR'!$D$12=TRUE,(SUM(X$3:X$4)*(1+'BREAK-EVEN CALCULATOR'!$D$16))*'BREAK-EVEN CALCULATOR'!$D$15,0)</f>
        <v>1758</v>
      </c>
      <c r="Y8" s="54">
        <f>IF('BREAK-EVEN CALCULATOR'!$D$12=TRUE,(SUM(Y$3:Y$4)*(1+'BREAK-EVEN CALCULATOR'!$D$16))*'BREAK-EVEN CALCULATOR'!$D$15,0)</f>
        <v>1834.5</v>
      </c>
      <c r="Z8" s="54">
        <f>IF('BREAK-EVEN CALCULATOR'!$D$12=TRUE,(SUM(Z$3:Z$4)*(1+'BREAK-EVEN CALCULATOR'!$D$16))*'BREAK-EVEN CALCULATOR'!$D$15,0)</f>
        <v>1911</v>
      </c>
      <c r="AA8" s="54">
        <f>IF('BREAK-EVEN CALCULATOR'!$D$12=TRUE,(SUM(AA$3:AA$4)*(1+'BREAK-EVEN CALCULATOR'!$D$16))*'BREAK-EVEN CALCULATOR'!$D$15,0)</f>
        <v>1987.5</v>
      </c>
      <c r="AB8" s="54">
        <f>IF('BREAK-EVEN CALCULATOR'!$D$12=TRUE,(SUM(AB$3:AB$4)*(1+'BREAK-EVEN CALCULATOR'!$D$16))*'BREAK-EVEN CALCULATOR'!$D$15,0)</f>
        <v>2064</v>
      </c>
      <c r="AC8" s="54">
        <f>IF('BREAK-EVEN CALCULATOR'!$D$12=TRUE,(SUM(AC$3:AC$4)*(1+'BREAK-EVEN CALCULATOR'!$D$16))*'BREAK-EVEN CALCULATOR'!$D$15,0)</f>
        <v>2140.5</v>
      </c>
      <c r="AD8" s="54">
        <f>IF('BREAK-EVEN CALCULATOR'!$D$12=TRUE,(SUM(AD$3:AD$4)*(1+'BREAK-EVEN CALCULATOR'!$D$16))*'BREAK-EVEN CALCULATOR'!$D$15,0)</f>
        <v>2217</v>
      </c>
      <c r="AE8" s="54">
        <f>IF('BREAK-EVEN CALCULATOR'!$D$12=TRUE,(SUM(AE$3:AE$4)*(1+'BREAK-EVEN CALCULATOR'!$D$16))*'BREAK-EVEN CALCULATOR'!$D$15,0)</f>
        <v>2293.5</v>
      </c>
      <c r="AF8" s="54">
        <f>IF('BREAK-EVEN CALCULATOR'!$D$12=TRUE,(SUM(AF$3:AF$4)*(1+'BREAK-EVEN CALCULATOR'!$D$16))*'BREAK-EVEN CALCULATOR'!$D$15,0)</f>
        <v>2370</v>
      </c>
      <c r="AG8" s="54">
        <f>IF('BREAK-EVEN CALCULATOR'!$D$12=TRUE,(SUM(AG$3:AG$4)*(1+'BREAK-EVEN CALCULATOR'!$D$16))*'BREAK-EVEN CALCULATOR'!$D$15,0)</f>
        <v>2446.5</v>
      </c>
      <c r="AH8" s="54">
        <f>IF('BREAK-EVEN CALCULATOR'!$D$12=TRUE,(SUM(AH$3:AH$4)*(1+'BREAK-EVEN CALCULATOR'!$D$16))*'BREAK-EVEN CALCULATOR'!$D$15,0)</f>
        <v>2523</v>
      </c>
      <c r="AI8" s="54">
        <f>IF('BREAK-EVEN CALCULATOR'!$D$12=TRUE,(SUM(AI$3:AI$4)*(1+'BREAK-EVEN CALCULATOR'!$D$16))*'BREAK-EVEN CALCULATOR'!$D$15,0)</f>
        <v>2599.5</v>
      </c>
      <c r="AJ8" s="54">
        <f>IF('BREAK-EVEN CALCULATOR'!$D$12=TRUE,(SUM(AJ$3:AJ$4)*(1+'BREAK-EVEN CALCULATOR'!$D$16))*'BREAK-EVEN CALCULATOR'!$D$15,0)</f>
        <v>2676</v>
      </c>
      <c r="AK8" s="54">
        <f>IF('BREAK-EVEN CALCULATOR'!$D$12=TRUE,(SUM(AK$3:AK$4)*(1+'BREAK-EVEN CALCULATOR'!$D$16))*'BREAK-EVEN CALCULATOR'!$D$15,0)</f>
        <v>2752.5</v>
      </c>
      <c r="AL8" s="54">
        <f>IF('BREAK-EVEN CALCULATOR'!$D$12=TRUE,(SUM(AL$3:AL$4)*(1+'BREAK-EVEN CALCULATOR'!$D$16))*'BREAK-EVEN CALCULATOR'!$D$15,0)</f>
        <v>2829</v>
      </c>
      <c r="AM8" s="54">
        <f>IF('BREAK-EVEN CALCULATOR'!$D$12=TRUE,(SUM(AM$3:AM$4)*(1+'BREAK-EVEN CALCULATOR'!$D$16))*'BREAK-EVEN CALCULATOR'!$D$15,0)</f>
        <v>2905.5</v>
      </c>
      <c r="AN8" s="54">
        <f>IF('BREAK-EVEN CALCULATOR'!$D$12=TRUE,(SUM(AN$3:AN$4)*(1+'BREAK-EVEN CALCULATOR'!$D$16))*'BREAK-EVEN CALCULATOR'!$D$15,0)</f>
        <v>2982</v>
      </c>
      <c r="AO8" s="54">
        <f>IF('BREAK-EVEN CALCULATOR'!$D$12=TRUE,(SUM(AO$3:AO$4)*(1+'BREAK-EVEN CALCULATOR'!$D$16))*'BREAK-EVEN CALCULATOR'!$D$15,0)</f>
        <v>3058.5</v>
      </c>
      <c r="AP8" s="54">
        <f>IF('BREAK-EVEN CALCULATOR'!$D$12=TRUE,(SUM(AP$3:AP$4)*(1+'BREAK-EVEN CALCULATOR'!$D$16))*'BREAK-EVEN CALCULATOR'!$D$15,0)</f>
        <v>3135</v>
      </c>
      <c r="AQ8" s="54">
        <f>IF('BREAK-EVEN CALCULATOR'!$D$12=TRUE,(SUM(AQ$3:AQ$4)*(1+'BREAK-EVEN CALCULATOR'!$D$16))*'BREAK-EVEN CALCULATOR'!$D$15,0)</f>
        <v>3211.5</v>
      </c>
      <c r="AR8" s="54">
        <f>IF('BREAK-EVEN CALCULATOR'!$D$12=TRUE,(SUM(AR$3:AR$4)*(1+'BREAK-EVEN CALCULATOR'!$D$16))*'BREAK-EVEN CALCULATOR'!$D$15,0)</f>
        <v>3288</v>
      </c>
      <c r="AS8" s="54">
        <f>IF('BREAK-EVEN CALCULATOR'!$D$12=TRUE,(SUM(AS$3:AS$4)*(1+'BREAK-EVEN CALCULATOR'!$D$16))*'BREAK-EVEN CALCULATOR'!$D$15,0)</f>
        <v>3364.5</v>
      </c>
      <c r="AT8" s="54">
        <f>IF('BREAK-EVEN CALCULATOR'!$D$12=TRUE,(SUM(AT$3:AT$4)*(1+'BREAK-EVEN CALCULATOR'!$D$16))*'BREAK-EVEN CALCULATOR'!$D$15,0)</f>
        <v>3441</v>
      </c>
      <c r="AU8" s="54">
        <f>IF('BREAK-EVEN CALCULATOR'!$D$12=TRUE,(SUM(AU$3:AU$4)*(1+'BREAK-EVEN CALCULATOR'!$D$16))*'BREAK-EVEN CALCULATOR'!$D$15,0)</f>
        <v>3517.5</v>
      </c>
      <c r="AV8" s="54">
        <f>IF('BREAK-EVEN CALCULATOR'!$D$12=TRUE,(SUM(AV$3:AV$4)*(1+'BREAK-EVEN CALCULATOR'!$D$16))*'BREAK-EVEN CALCULATOR'!$D$15,0)</f>
        <v>3594</v>
      </c>
      <c r="AW8" s="54">
        <f>IF('BREAK-EVEN CALCULATOR'!$D$12=TRUE,(SUM(AW$3:AW$4)*(1+'BREAK-EVEN CALCULATOR'!$D$16))*'BREAK-EVEN CALCULATOR'!$D$15,0)</f>
        <v>3670.5</v>
      </c>
      <c r="AX8" s="54">
        <f>IF('BREAK-EVEN CALCULATOR'!$D$12=TRUE,(SUM(AX$3:AX$4)*(1+'BREAK-EVEN CALCULATOR'!$D$16))*'BREAK-EVEN CALCULATOR'!$D$15,0)</f>
        <v>3747</v>
      </c>
      <c r="AY8" s="54">
        <f>IF('BREAK-EVEN CALCULATOR'!$D$12=TRUE,(SUM(AY$3:AY$4)*(1+'BREAK-EVEN CALCULATOR'!$D$16))*'BREAK-EVEN CALCULATOR'!$D$15,0)</f>
        <v>3823.5</v>
      </c>
      <c r="AZ8" s="54">
        <f>IF('BREAK-EVEN CALCULATOR'!$D$12=TRUE,(SUM(AZ$3:AZ$4)*(1+'BREAK-EVEN CALCULATOR'!$D$16))*'BREAK-EVEN CALCULATOR'!$D$15,0)</f>
        <v>3900</v>
      </c>
      <c r="BA8" s="54">
        <f>IF('BREAK-EVEN CALCULATOR'!$D$12=TRUE,(SUM(BA$3:BA$4)*(1+'BREAK-EVEN CALCULATOR'!$D$16))*'BREAK-EVEN CALCULATOR'!$D$15,0)</f>
        <v>3976.5</v>
      </c>
      <c r="BB8" s="54">
        <f>IF('BREAK-EVEN CALCULATOR'!$D$12=TRUE,(SUM(BB$3:BB$4)*(1+'BREAK-EVEN CALCULATOR'!$D$16))*'BREAK-EVEN CALCULATOR'!$D$15,0)</f>
        <v>4053</v>
      </c>
      <c r="BC8" s="54">
        <f>IF('BREAK-EVEN CALCULATOR'!$D$12=TRUE,(SUM(BC$3:BC$4)*(1+'BREAK-EVEN CALCULATOR'!$D$16))*'BREAK-EVEN CALCULATOR'!$D$15,0)</f>
        <v>4129.5</v>
      </c>
      <c r="BD8" s="54">
        <f>IF('BREAK-EVEN CALCULATOR'!$D$12=TRUE,(SUM(BD$3:BD$4)*(1+'BREAK-EVEN CALCULATOR'!$D$16))*'BREAK-EVEN CALCULATOR'!$D$15,0)</f>
        <v>4206</v>
      </c>
      <c r="BE8" s="54">
        <f>IF('BREAK-EVEN CALCULATOR'!$D$12=TRUE,(SUM(BE$3:BE$4)*(1+'BREAK-EVEN CALCULATOR'!$D$16))*'BREAK-EVEN CALCULATOR'!$D$15,0)</f>
        <v>4282.5</v>
      </c>
      <c r="BF8" s="54">
        <f>IF('BREAK-EVEN CALCULATOR'!$D$12=TRUE,(SUM(BF$3:BF$4)*(1+'BREAK-EVEN CALCULATOR'!$D$16))*'BREAK-EVEN CALCULATOR'!$D$15,0)</f>
        <v>4359</v>
      </c>
      <c r="BG8" s="54">
        <f>IF('BREAK-EVEN CALCULATOR'!$D$12=TRUE,(SUM(BG$3:BG$4)*(1+'BREAK-EVEN CALCULATOR'!$D$16))*'BREAK-EVEN CALCULATOR'!$D$15,0)</f>
        <v>4435.5</v>
      </c>
      <c r="BH8" s="54">
        <f>IF('BREAK-EVEN CALCULATOR'!$D$12=TRUE,(SUM(BH$3:BH$4)*(1+'BREAK-EVEN CALCULATOR'!$D$16))*'BREAK-EVEN CALCULATOR'!$D$15,0)</f>
        <v>4512</v>
      </c>
      <c r="BI8" s="54">
        <f>IF('BREAK-EVEN CALCULATOR'!$D$12=TRUE,(SUM(BI$3:BI$4)*(1+'BREAK-EVEN CALCULATOR'!$D$16))*'BREAK-EVEN CALCULATOR'!$D$15,0)</f>
        <v>4588.5</v>
      </c>
      <c r="BJ8" s="54">
        <f>IF('BREAK-EVEN CALCULATOR'!$D$12=TRUE,(SUM(BJ$3:BJ$4)*(1+'BREAK-EVEN CALCULATOR'!$D$16))*'BREAK-EVEN CALCULATOR'!$D$15,0)</f>
        <v>4665</v>
      </c>
      <c r="BK8" s="54">
        <f>IF('BREAK-EVEN CALCULATOR'!$D$12=TRUE,(SUM(BK$3:BK$4)*(1+'BREAK-EVEN CALCULATOR'!$D$16))*'BREAK-EVEN CALCULATOR'!$D$15,0)</f>
        <v>4741.5</v>
      </c>
      <c r="BL8" s="54">
        <f>IF('BREAK-EVEN CALCULATOR'!$D$12=TRUE,(SUM(BL$3:BL$4)*(1+'BREAK-EVEN CALCULATOR'!$D$16))*'BREAK-EVEN CALCULATOR'!$D$15,0)</f>
        <v>4818</v>
      </c>
      <c r="BM8" s="54">
        <f>IF('BREAK-EVEN CALCULATOR'!$D$12=TRUE,(SUM(BM$3:BM$4)*(1+'BREAK-EVEN CALCULATOR'!$D$16))*'BREAK-EVEN CALCULATOR'!$D$15,0)</f>
        <v>4894.5</v>
      </c>
      <c r="BN8" s="54">
        <f>IF('BREAK-EVEN CALCULATOR'!$D$12=TRUE,(SUM(BN$3:BN$4)*(1+'BREAK-EVEN CALCULATOR'!$D$16))*'BREAK-EVEN CALCULATOR'!$D$15,0)</f>
        <v>4971</v>
      </c>
      <c r="BO8" s="54">
        <f>IF('BREAK-EVEN CALCULATOR'!$D$12=TRUE,(SUM(BO$3:BO$4)*(1+'BREAK-EVEN CALCULATOR'!$D$16))*'BREAK-EVEN CALCULATOR'!$D$15,0)</f>
        <v>5047.5</v>
      </c>
      <c r="BP8" s="54">
        <f>IF('BREAK-EVEN CALCULATOR'!$D$12=TRUE,(SUM(BP$3:BP$4)*(1+'BREAK-EVEN CALCULATOR'!$D$16))*'BREAK-EVEN CALCULATOR'!$D$15,0)</f>
        <v>5124</v>
      </c>
      <c r="BQ8" s="54">
        <f>IF('BREAK-EVEN CALCULATOR'!$D$12=TRUE,(SUM(BQ$3:BQ$4)*(1+'BREAK-EVEN CALCULATOR'!$D$16))*'BREAK-EVEN CALCULATOR'!$D$15,0)</f>
        <v>5200.5</v>
      </c>
      <c r="BR8" s="54">
        <f>IF('BREAK-EVEN CALCULATOR'!$D$12=TRUE,(SUM(BR$3:BR$4)*(1+'BREAK-EVEN CALCULATOR'!$D$16))*'BREAK-EVEN CALCULATOR'!$D$15,0)</f>
        <v>5277</v>
      </c>
      <c r="BS8" s="54">
        <f>IF('BREAK-EVEN CALCULATOR'!$D$12=TRUE,(SUM(BS$3:BS$4)*(1+'BREAK-EVEN CALCULATOR'!$D$16))*'BREAK-EVEN CALCULATOR'!$D$15,0)</f>
        <v>5353.5</v>
      </c>
      <c r="BT8" s="54">
        <f>IF('BREAK-EVEN CALCULATOR'!$D$12=TRUE,(SUM(BT$3:BT$4)*(1+'BREAK-EVEN CALCULATOR'!$D$16))*'BREAK-EVEN CALCULATOR'!$D$15,0)</f>
        <v>5430</v>
      </c>
      <c r="BU8" s="54">
        <f>IF('BREAK-EVEN CALCULATOR'!$D$12=TRUE,(SUM(BU$3:BU$4)*(1+'BREAK-EVEN CALCULATOR'!$D$16))*'BREAK-EVEN CALCULATOR'!$D$15,0)</f>
        <v>5506.5</v>
      </c>
      <c r="BV8" s="54">
        <f>IF('BREAK-EVEN CALCULATOR'!$D$12=TRUE,(SUM(BV$3:BV$4)*(1+'BREAK-EVEN CALCULATOR'!$D$16))*'BREAK-EVEN CALCULATOR'!$D$15,0)</f>
        <v>5583</v>
      </c>
      <c r="BW8" s="54">
        <f>IF('BREAK-EVEN CALCULATOR'!$D$12=TRUE,(SUM(BW$3:BW$4)*(1+'BREAK-EVEN CALCULATOR'!$D$16))*'BREAK-EVEN CALCULATOR'!$D$15,0)</f>
        <v>5659.5</v>
      </c>
      <c r="BX8" s="54">
        <f>IF('BREAK-EVEN CALCULATOR'!$D$12=TRUE,(SUM(BX$3:BX$4)*(1+'BREAK-EVEN CALCULATOR'!$D$16))*'BREAK-EVEN CALCULATOR'!$D$15,0)</f>
        <v>5736</v>
      </c>
      <c r="BY8" s="54">
        <f>IF('BREAK-EVEN CALCULATOR'!$D$12=TRUE,(SUM(BY$3:BY$4)*(1+'BREAK-EVEN CALCULATOR'!$D$16))*'BREAK-EVEN CALCULATOR'!$D$15,0)</f>
        <v>5812.5</v>
      </c>
      <c r="BZ8" s="54">
        <f>IF('BREAK-EVEN CALCULATOR'!$D$12=TRUE,(SUM(BZ$3:BZ$4)*(1+'BREAK-EVEN CALCULATOR'!$D$16))*'BREAK-EVEN CALCULATOR'!$D$15,0)</f>
        <v>5889</v>
      </c>
      <c r="CA8" s="54">
        <f>IF('BREAK-EVEN CALCULATOR'!$D$12=TRUE,(SUM(CA$3:CA$4)*(1+'BREAK-EVEN CALCULATOR'!$D$16))*'BREAK-EVEN CALCULATOR'!$D$15,0)</f>
        <v>5965.5</v>
      </c>
      <c r="CB8" s="54">
        <f>IF('BREAK-EVEN CALCULATOR'!$D$12=TRUE,(SUM(CB$3:CB$4)*(1+'BREAK-EVEN CALCULATOR'!$D$16))*'BREAK-EVEN CALCULATOR'!$D$15,0)</f>
        <v>6042</v>
      </c>
      <c r="CC8" s="54">
        <f>IF('BREAK-EVEN CALCULATOR'!$D$12=TRUE,(SUM(CC$3:CC$4)*(1+'BREAK-EVEN CALCULATOR'!$D$16))*'BREAK-EVEN CALCULATOR'!$D$15,0)</f>
        <v>6118.5</v>
      </c>
      <c r="CD8" s="54">
        <f>IF('BREAK-EVEN CALCULATOR'!$D$12=TRUE,(SUM(CD$3:CD$4)*(1+'BREAK-EVEN CALCULATOR'!$D$16))*'BREAK-EVEN CALCULATOR'!$D$15,0)</f>
        <v>6195</v>
      </c>
      <c r="CE8" s="54">
        <f>IF('BREAK-EVEN CALCULATOR'!$D$12=TRUE,(SUM(CE$3:CE$4)*(1+'BREAK-EVEN CALCULATOR'!$D$16))*'BREAK-EVEN CALCULATOR'!$D$15,0)</f>
        <v>6271.5</v>
      </c>
      <c r="CF8" s="54">
        <f>IF('BREAK-EVEN CALCULATOR'!$D$12=TRUE,(SUM(CF$3:CF$4)*(1+'BREAK-EVEN CALCULATOR'!$D$16))*'BREAK-EVEN CALCULATOR'!$D$15,0)</f>
        <v>6348</v>
      </c>
      <c r="CG8" s="54">
        <f>IF('BREAK-EVEN CALCULATOR'!$D$12=TRUE,(SUM(CG$3:CG$4)*(1+'BREAK-EVEN CALCULATOR'!$D$16))*'BREAK-EVEN CALCULATOR'!$D$15,0)</f>
        <v>6424.5</v>
      </c>
      <c r="CH8" s="54">
        <f>IF('BREAK-EVEN CALCULATOR'!$D$12=TRUE,(SUM(CH$3:CH$4)*(1+'BREAK-EVEN CALCULATOR'!$D$16))*'BREAK-EVEN CALCULATOR'!$D$15,0)</f>
        <v>6501</v>
      </c>
      <c r="CI8" s="54">
        <f>IF('BREAK-EVEN CALCULATOR'!$D$12=TRUE,(SUM(CI$3:CI$4)*(1+'BREAK-EVEN CALCULATOR'!$D$16))*'BREAK-EVEN CALCULATOR'!$D$15,0)</f>
        <v>6577.5</v>
      </c>
      <c r="CJ8" s="54">
        <f>IF('BREAK-EVEN CALCULATOR'!$D$12=TRUE,(SUM(CJ$3:CJ$4)*(1+'BREAK-EVEN CALCULATOR'!$D$16))*'BREAK-EVEN CALCULATOR'!$D$15,0)</f>
        <v>6654</v>
      </c>
      <c r="CK8" s="54">
        <f>IF('BREAK-EVEN CALCULATOR'!$D$12=TRUE,(SUM(CK$3:CK$4)*(1+'BREAK-EVEN CALCULATOR'!$D$16))*'BREAK-EVEN CALCULATOR'!$D$15,0)</f>
        <v>6730.5</v>
      </c>
      <c r="CL8" s="54">
        <f>IF('BREAK-EVEN CALCULATOR'!$D$12=TRUE,(SUM(CL$3:CL$4)*(1+'BREAK-EVEN CALCULATOR'!$D$16))*'BREAK-EVEN CALCULATOR'!$D$15,0)</f>
        <v>6807</v>
      </c>
      <c r="CM8" s="54">
        <f>IF('BREAK-EVEN CALCULATOR'!$D$12=TRUE,(SUM(CM$3:CM$4)*(1+'BREAK-EVEN CALCULATOR'!$D$16))*'BREAK-EVEN CALCULATOR'!$D$15,0)</f>
        <v>6883.5</v>
      </c>
      <c r="CN8" s="54">
        <f>IF('BREAK-EVEN CALCULATOR'!$D$12=TRUE,(SUM(CN$3:CN$4)*(1+'BREAK-EVEN CALCULATOR'!$D$16))*'BREAK-EVEN CALCULATOR'!$D$15,0)</f>
        <v>6960</v>
      </c>
      <c r="CO8" s="54">
        <f>IF('BREAK-EVEN CALCULATOR'!$D$12=TRUE,(SUM(CO$3:CO$4)*(1+'BREAK-EVEN CALCULATOR'!$D$16))*'BREAK-EVEN CALCULATOR'!$D$15,0)</f>
        <v>7036.5</v>
      </c>
      <c r="CP8" s="54">
        <f>IF('BREAK-EVEN CALCULATOR'!$D$12=TRUE,(SUM(CP$3:CP$4)*(1+'BREAK-EVEN CALCULATOR'!$D$16))*'BREAK-EVEN CALCULATOR'!$D$15,0)</f>
        <v>7113</v>
      </c>
      <c r="CQ8" s="54">
        <f>IF('BREAK-EVEN CALCULATOR'!$D$12=TRUE,(SUM(CQ$3:CQ$4)*(1+'BREAK-EVEN CALCULATOR'!$D$16))*'BREAK-EVEN CALCULATOR'!$D$15,0)</f>
        <v>7189.5</v>
      </c>
      <c r="CR8" s="54">
        <f>IF('BREAK-EVEN CALCULATOR'!$D$12=TRUE,(SUM(CR$3:CR$4)*(1+'BREAK-EVEN CALCULATOR'!$D$16))*'BREAK-EVEN CALCULATOR'!$D$15,0)</f>
        <v>7266</v>
      </c>
      <c r="CS8" s="54">
        <f>IF('BREAK-EVEN CALCULATOR'!$D$12=TRUE,(SUM(CS$3:CS$4)*(1+'BREAK-EVEN CALCULATOR'!$D$16))*'BREAK-EVEN CALCULATOR'!$D$15,0)</f>
        <v>7342.5</v>
      </c>
      <c r="CT8" s="54">
        <f>IF('BREAK-EVEN CALCULATOR'!$D$12=TRUE,(SUM(CT$3:CT$4)*(1+'BREAK-EVEN CALCULATOR'!$D$16))*'BREAK-EVEN CALCULATOR'!$D$15,0)</f>
        <v>7419</v>
      </c>
      <c r="CU8" s="54">
        <f>IF('BREAK-EVEN CALCULATOR'!$D$12=TRUE,(SUM(CU$3:CU$4)*(1+'BREAK-EVEN CALCULATOR'!$D$16))*'BREAK-EVEN CALCULATOR'!$D$15,0)</f>
        <v>7495.5</v>
      </c>
      <c r="CV8" s="54">
        <f>IF('BREAK-EVEN CALCULATOR'!$D$12=TRUE,(SUM(CV$3:CV$4)*(1+'BREAK-EVEN CALCULATOR'!$D$16))*'BREAK-EVEN CALCULATOR'!$D$15,0)</f>
        <v>7572</v>
      </c>
      <c r="CW8" s="54">
        <f>IF('BREAK-EVEN CALCULATOR'!$D$12=TRUE,(SUM(CW$3:CW$4)*(1+'BREAK-EVEN CALCULATOR'!$D$16))*'BREAK-EVEN CALCULATOR'!$D$15,0)</f>
        <v>7648.5</v>
      </c>
    </row>
    <row r="9" spans="1:101" ht="16" x14ac:dyDescent="0.2">
      <c r="A9" s="51" t="s">
        <v>54</v>
      </c>
      <c r="B9" s="55">
        <f>IF('BREAK-EVEN CALCULATOR'!$D$12=TRUE,B$6*('BREAK-EVEN CALCULATOR'!$D$22+('BREAK-EVEN CALCULATOR'!$D$22*'BREAK-EVEN CALCULATOR'!$D$23)+('BREAK-EVEN CALCULATOR'!$D$22*'BREAK-EVEN CALCULATOR'!$D$24)),0)</f>
        <v>24.444444444444439</v>
      </c>
      <c r="C9" s="55">
        <f>IF('BREAK-EVEN CALCULATOR'!$D$12=TRUE,C$6*('BREAK-EVEN CALCULATOR'!$D$22+('BREAK-EVEN CALCULATOR'!$D$22*'BREAK-EVEN CALCULATOR'!$D$23)+('BREAK-EVEN CALCULATOR'!$D$22*'BREAK-EVEN CALCULATOR'!$D$24)),0)</f>
        <v>49.377777777777773</v>
      </c>
      <c r="D9" s="55">
        <f>IF('BREAK-EVEN CALCULATOR'!$D$12=TRUE,D$6*('BREAK-EVEN CALCULATOR'!$D$22+('BREAK-EVEN CALCULATOR'!$D$22*'BREAK-EVEN CALCULATOR'!$D$23)+('BREAK-EVEN CALCULATOR'!$D$22*'BREAK-EVEN CALCULATOR'!$D$24)),0)</f>
        <v>74.311111111111103</v>
      </c>
      <c r="E9" s="55">
        <f>IF('BREAK-EVEN CALCULATOR'!$D$12=TRUE,E$6*('BREAK-EVEN CALCULATOR'!$D$22+('BREAK-EVEN CALCULATOR'!$D$22*'BREAK-EVEN CALCULATOR'!$D$23)+('BREAK-EVEN CALCULATOR'!$D$22*'BREAK-EVEN CALCULATOR'!$D$24)),0)</f>
        <v>99.244444444444426</v>
      </c>
      <c r="F9" s="55">
        <f>IF('BREAK-EVEN CALCULATOR'!$D$12=TRUE,F$6*('BREAK-EVEN CALCULATOR'!$D$22+('BREAK-EVEN CALCULATOR'!$D$22*'BREAK-EVEN CALCULATOR'!$D$23)+('BREAK-EVEN CALCULATOR'!$D$22*'BREAK-EVEN CALCULATOR'!$D$24)),0)</f>
        <v>124.17777777777776</v>
      </c>
      <c r="G9" s="55">
        <f>IF('BREAK-EVEN CALCULATOR'!$D$12=TRUE,G$6*('BREAK-EVEN CALCULATOR'!$D$22+('BREAK-EVEN CALCULATOR'!$D$22*'BREAK-EVEN CALCULATOR'!$D$23)+('BREAK-EVEN CALCULATOR'!$D$22*'BREAK-EVEN CALCULATOR'!$D$24)),0)</f>
        <v>149.11111111111109</v>
      </c>
      <c r="H9" s="55">
        <f>IF('BREAK-EVEN CALCULATOR'!$D$12=TRUE,H$6*('BREAK-EVEN CALCULATOR'!$D$22+('BREAK-EVEN CALCULATOR'!$D$22*'BREAK-EVEN CALCULATOR'!$D$23)+('BREAK-EVEN CALCULATOR'!$D$22*'BREAK-EVEN CALCULATOR'!$D$24)),0)</f>
        <v>174.04444444444442</v>
      </c>
      <c r="I9" s="55">
        <f>IF('BREAK-EVEN CALCULATOR'!$D$12=TRUE,I$6*('BREAK-EVEN CALCULATOR'!$D$22+('BREAK-EVEN CALCULATOR'!$D$22*'BREAK-EVEN CALCULATOR'!$D$23)+('BREAK-EVEN CALCULATOR'!$D$22*'BREAK-EVEN CALCULATOR'!$D$24)),0)</f>
        <v>198.97777777777776</v>
      </c>
      <c r="J9" s="55">
        <f>IF('BREAK-EVEN CALCULATOR'!$D$12=TRUE,J$6*('BREAK-EVEN CALCULATOR'!$D$22+('BREAK-EVEN CALCULATOR'!$D$22*'BREAK-EVEN CALCULATOR'!$D$23)+('BREAK-EVEN CALCULATOR'!$D$22*'BREAK-EVEN CALCULATOR'!$D$24)),0)</f>
        <v>223.9111111111111</v>
      </c>
      <c r="K9" s="55">
        <f>IF('BREAK-EVEN CALCULATOR'!$D$12=TRUE,K$6*('BREAK-EVEN CALCULATOR'!$D$22+('BREAK-EVEN CALCULATOR'!$D$22*'BREAK-EVEN CALCULATOR'!$D$23)+('BREAK-EVEN CALCULATOR'!$D$22*'BREAK-EVEN CALCULATOR'!$D$24)),0)</f>
        <v>248.84444444444443</v>
      </c>
      <c r="L9" s="55">
        <f>IF('BREAK-EVEN CALCULATOR'!$D$12=TRUE,L$6*('BREAK-EVEN CALCULATOR'!$D$22+('BREAK-EVEN CALCULATOR'!$D$22*'BREAK-EVEN CALCULATOR'!$D$23)+('BREAK-EVEN CALCULATOR'!$D$22*'BREAK-EVEN CALCULATOR'!$D$24)),0)</f>
        <v>273.77777777777777</v>
      </c>
      <c r="M9" s="55">
        <f>IF('BREAK-EVEN CALCULATOR'!$D$12=TRUE,M$6*('BREAK-EVEN CALCULATOR'!$D$22+('BREAK-EVEN CALCULATOR'!$D$22*'BREAK-EVEN CALCULATOR'!$D$23)+('BREAK-EVEN CALCULATOR'!$D$22*'BREAK-EVEN CALCULATOR'!$D$24)),0)</f>
        <v>298.71111111111111</v>
      </c>
      <c r="N9" s="55">
        <f>IF('BREAK-EVEN CALCULATOR'!$D$12=TRUE,N$6*('BREAK-EVEN CALCULATOR'!$D$22+('BREAK-EVEN CALCULATOR'!$D$22*'BREAK-EVEN CALCULATOR'!$D$23)+('BREAK-EVEN CALCULATOR'!$D$22*'BREAK-EVEN CALCULATOR'!$D$24)),0)</f>
        <v>323.64444444444445</v>
      </c>
      <c r="O9" s="55">
        <f>IF('BREAK-EVEN CALCULATOR'!$D$12=TRUE,O$6*('BREAK-EVEN CALCULATOR'!$D$22+('BREAK-EVEN CALCULATOR'!$D$22*'BREAK-EVEN CALCULATOR'!$D$23)+('BREAK-EVEN CALCULATOR'!$D$22*'BREAK-EVEN CALCULATOR'!$D$24)),0)</f>
        <v>348.57777777777773</v>
      </c>
      <c r="P9" s="55">
        <f>IF('BREAK-EVEN CALCULATOR'!$D$12=TRUE,P$6*('BREAK-EVEN CALCULATOR'!$D$22+('BREAK-EVEN CALCULATOR'!$D$22*'BREAK-EVEN CALCULATOR'!$D$23)+('BREAK-EVEN CALCULATOR'!$D$22*'BREAK-EVEN CALCULATOR'!$D$24)),0)</f>
        <v>373.51111111111106</v>
      </c>
      <c r="Q9" s="55">
        <f>IF('BREAK-EVEN CALCULATOR'!$D$12=TRUE,Q$6*('BREAK-EVEN CALCULATOR'!$D$22+('BREAK-EVEN CALCULATOR'!$D$22*'BREAK-EVEN CALCULATOR'!$D$23)+('BREAK-EVEN CALCULATOR'!$D$22*'BREAK-EVEN CALCULATOR'!$D$24)),0)</f>
        <v>398.44444444444434</v>
      </c>
      <c r="R9" s="55">
        <f>IF('BREAK-EVEN CALCULATOR'!$D$12=TRUE,R$6*('BREAK-EVEN CALCULATOR'!$D$22+('BREAK-EVEN CALCULATOR'!$D$22*'BREAK-EVEN CALCULATOR'!$D$23)+('BREAK-EVEN CALCULATOR'!$D$22*'BREAK-EVEN CALCULATOR'!$D$24)),0)</f>
        <v>423.37777777777768</v>
      </c>
      <c r="S9" s="55">
        <f>IF('BREAK-EVEN CALCULATOR'!$D$12=TRUE,S$6*('BREAK-EVEN CALCULATOR'!$D$22+('BREAK-EVEN CALCULATOR'!$D$22*'BREAK-EVEN CALCULATOR'!$D$23)+('BREAK-EVEN CALCULATOR'!$D$22*'BREAK-EVEN CALCULATOR'!$D$24)),0)</f>
        <v>448.31111111111107</v>
      </c>
      <c r="T9" s="55">
        <f>IF('BREAK-EVEN CALCULATOR'!$D$12=TRUE,T$6*('BREAK-EVEN CALCULATOR'!$D$22+('BREAK-EVEN CALCULATOR'!$D$22*'BREAK-EVEN CALCULATOR'!$D$23)+('BREAK-EVEN CALCULATOR'!$D$22*'BREAK-EVEN CALCULATOR'!$D$24)),0)</f>
        <v>473.24444444444435</v>
      </c>
      <c r="U9" s="55">
        <f>IF('BREAK-EVEN CALCULATOR'!$D$12=TRUE,U$6*('BREAK-EVEN CALCULATOR'!$D$22+('BREAK-EVEN CALCULATOR'!$D$22*'BREAK-EVEN CALCULATOR'!$D$23)+('BREAK-EVEN CALCULATOR'!$D$22*'BREAK-EVEN CALCULATOR'!$D$24)),0)</f>
        <v>498.17777777777764</v>
      </c>
      <c r="V9" s="55">
        <f>IF('BREAK-EVEN CALCULATOR'!$D$12=TRUE,V$6*('BREAK-EVEN CALCULATOR'!$D$22+('BREAK-EVEN CALCULATOR'!$D$22*'BREAK-EVEN CALCULATOR'!$D$23)+('BREAK-EVEN CALCULATOR'!$D$22*'BREAK-EVEN CALCULATOR'!$D$24)),0)</f>
        <v>523.11111111111109</v>
      </c>
      <c r="W9" s="55">
        <f>IF('BREAK-EVEN CALCULATOR'!$D$12=TRUE,W$6*('BREAK-EVEN CALCULATOR'!$D$22+('BREAK-EVEN CALCULATOR'!$D$22*'BREAK-EVEN CALCULATOR'!$D$23)+('BREAK-EVEN CALCULATOR'!$D$22*'BREAK-EVEN CALCULATOR'!$D$24)),0)</f>
        <v>548.04444444444437</v>
      </c>
      <c r="X9" s="55">
        <f>IF('BREAK-EVEN CALCULATOR'!$D$12=TRUE,X$6*('BREAK-EVEN CALCULATOR'!$D$22+('BREAK-EVEN CALCULATOR'!$D$22*'BREAK-EVEN CALCULATOR'!$D$23)+('BREAK-EVEN CALCULATOR'!$D$22*'BREAK-EVEN CALCULATOR'!$D$24)),0)</f>
        <v>572.97777777777776</v>
      </c>
      <c r="Y9" s="55">
        <f>IF('BREAK-EVEN CALCULATOR'!$D$12=TRUE,Y$6*('BREAK-EVEN CALCULATOR'!$D$22+('BREAK-EVEN CALCULATOR'!$D$22*'BREAK-EVEN CALCULATOR'!$D$23)+('BREAK-EVEN CALCULATOR'!$D$22*'BREAK-EVEN CALCULATOR'!$D$24)),0)</f>
        <v>597.91111111111104</v>
      </c>
      <c r="Z9" s="55">
        <f>IF('BREAK-EVEN CALCULATOR'!$D$12=TRUE,Z$6*('BREAK-EVEN CALCULATOR'!$D$22+('BREAK-EVEN CALCULATOR'!$D$22*'BREAK-EVEN CALCULATOR'!$D$23)+('BREAK-EVEN CALCULATOR'!$D$22*'BREAK-EVEN CALCULATOR'!$D$24)),0)</f>
        <v>622.84444444444443</v>
      </c>
      <c r="AA9" s="55">
        <f>IF('BREAK-EVEN CALCULATOR'!$D$12=TRUE,AA$6*('BREAK-EVEN CALCULATOR'!$D$22+('BREAK-EVEN CALCULATOR'!$D$22*'BREAK-EVEN CALCULATOR'!$D$23)+('BREAK-EVEN CALCULATOR'!$D$22*'BREAK-EVEN CALCULATOR'!$D$24)),0)</f>
        <v>647.77777777777771</v>
      </c>
      <c r="AB9" s="55">
        <f>IF('BREAK-EVEN CALCULATOR'!$D$12=TRUE,AB$6*('BREAK-EVEN CALCULATOR'!$D$22+('BREAK-EVEN CALCULATOR'!$D$22*'BREAK-EVEN CALCULATOR'!$D$23)+('BREAK-EVEN CALCULATOR'!$D$22*'BREAK-EVEN CALCULATOR'!$D$24)),0)</f>
        <v>672.71111111111111</v>
      </c>
      <c r="AC9" s="55">
        <f>IF('BREAK-EVEN CALCULATOR'!$D$12=TRUE,AC$6*('BREAK-EVEN CALCULATOR'!$D$22+('BREAK-EVEN CALCULATOR'!$D$22*'BREAK-EVEN CALCULATOR'!$D$23)+('BREAK-EVEN CALCULATOR'!$D$22*'BREAK-EVEN CALCULATOR'!$D$24)),0)</f>
        <v>697.64444444444439</v>
      </c>
      <c r="AD9" s="55">
        <f>IF('BREAK-EVEN CALCULATOR'!$D$12=TRUE,AD$6*('BREAK-EVEN CALCULATOR'!$D$22+('BREAK-EVEN CALCULATOR'!$D$22*'BREAK-EVEN CALCULATOR'!$D$23)+('BREAK-EVEN CALCULATOR'!$D$22*'BREAK-EVEN CALCULATOR'!$D$24)),0)</f>
        <v>722.57777777777767</v>
      </c>
      <c r="AE9" s="55">
        <f>IF('BREAK-EVEN CALCULATOR'!$D$12=TRUE,AE$6*('BREAK-EVEN CALCULATOR'!$D$22+('BREAK-EVEN CALCULATOR'!$D$22*'BREAK-EVEN CALCULATOR'!$D$23)+('BREAK-EVEN CALCULATOR'!$D$22*'BREAK-EVEN CALCULATOR'!$D$24)),0)</f>
        <v>747.51111111111106</v>
      </c>
      <c r="AF9" s="55">
        <f>IF('BREAK-EVEN CALCULATOR'!$D$12=TRUE,AF$6*('BREAK-EVEN CALCULATOR'!$D$22+('BREAK-EVEN CALCULATOR'!$D$22*'BREAK-EVEN CALCULATOR'!$D$23)+('BREAK-EVEN CALCULATOR'!$D$22*'BREAK-EVEN CALCULATOR'!$D$24)),0)</f>
        <v>772.44444444444434</v>
      </c>
      <c r="AG9" s="55">
        <f>IF('BREAK-EVEN CALCULATOR'!$D$12=TRUE,AG$6*('BREAK-EVEN CALCULATOR'!$D$22+('BREAK-EVEN CALCULATOR'!$D$22*'BREAK-EVEN CALCULATOR'!$D$23)+('BREAK-EVEN CALCULATOR'!$D$22*'BREAK-EVEN CALCULATOR'!$D$24)),0)</f>
        <v>797.37777777777774</v>
      </c>
      <c r="AH9" s="55">
        <f>IF('BREAK-EVEN CALCULATOR'!$D$12=TRUE,AH$6*('BREAK-EVEN CALCULATOR'!$D$22+('BREAK-EVEN CALCULATOR'!$D$22*'BREAK-EVEN CALCULATOR'!$D$23)+('BREAK-EVEN CALCULATOR'!$D$22*'BREAK-EVEN CALCULATOR'!$D$24)),0)</f>
        <v>822.31111111111102</v>
      </c>
      <c r="AI9" s="55">
        <f>IF('BREAK-EVEN CALCULATOR'!$D$12=TRUE,AI$6*('BREAK-EVEN CALCULATOR'!$D$22+('BREAK-EVEN CALCULATOR'!$D$22*'BREAK-EVEN CALCULATOR'!$D$23)+('BREAK-EVEN CALCULATOR'!$D$22*'BREAK-EVEN CALCULATOR'!$D$24)),0)</f>
        <v>847.2444444444443</v>
      </c>
      <c r="AJ9" s="55">
        <f>IF('BREAK-EVEN CALCULATOR'!$D$12=TRUE,AJ$6*('BREAK-EVEN CALCULATOR'!$D$22+('BREAK-EVEN CALCULATOR'!$D$22*'BREAK-EVEN CALCULATOR'!$D$23)+('BREAK-EVEN CALCULATOR'!$D$22*'BREAK-EVEN CALCULATOR'!$D$24)),0)</f>
        <v>872.17777777777781</v>
      </c>
      <c r="AK9" s="55">
        <f>IF('BREAK-EVEN CALCULATOR'!$D$12=TRUE,AK$6*('BREAK-EVEN CALCULATOR'!$D$22+('BREAK-EVEN CALCULATOR'!$D$22*'BREAK-EVEN CALCULATOR'!$D$23)+('BREAK-EVEN CALCULATOR'!$D$22*'BREAK-EVEN CALCULATOR'!$D$24)),0)</f>
        <v>897.11111111111109</v>
      </c>
      <c r="AL9" s="55">
        <f>IF('BREAK-EVEN CALCULATOR'!$D$12=TRUE,AL$6*('BREAK-EVEN CALCULATOR'!$D$22+('BREAK-EVEN CALCULATOR'!$D$22*'BREAK-EVEN CALCULATOR'!$D$23)+('BREAK-EVEN CALCULATOR'!$D$22*'BREAK-EVEN CALCULATOR'!$D$24)),0)</f>
        <v>922.04444444444437</v>
      </c>
      <c r="AM9" s="55">
        <f>IF('BREAK-EVEN CALCULATOR'!$D$12=TRUE,AM$6*('BREAK-EVEN CALCULATOR'!$D$22+('BREAK-EVEN CALCULATOR'!$D$22*'BREAK-EVEN CALCULATOR'!$D$23)+('BREAK-EVEN CALCULATOR'!$D$22*'BREAK-EVEN CALCULATOR'!$D$24)),0)</f>
        <v>946.97777777777765</v>
      </c>
      <c r="AN9" s="55">
        <f>IF('BREAK-EVEN CALCULATOR'!$D$12=TRUE,AN$6*('BREAK-EVEN CALCULATOR'!$D$22+('BREAK-EVEN CALCULATOR'!$D$22*'BREAK-EVEN CALCULATOR'!$D$23)+('BREAK-EVEN CALCULATOR'!$D$22*'BREAK-EVEN CALCULATOR'!$D$24)),0)</f>
        <v>971.91111111111093</v>
      </c>
      <c r="AO9" s="55">
        <f>IF('BREAK-EVEN CALCULATOR'!$D$12=TRUE,AO$6*('BREAK-EVEN CALCULATOR'!$D$22+('BREAK-EVEN CALCULATOR'!$D$22*'BREAK-EVEN CALCULATOR'!$D$23)+('BREAK-EVEN CALCULATOR'!$D$22*'BREAK-EVEN CALCULATOR'!$D$24)),0)</f>
        <v>996.84444444444443</v>
      </c>
      <c r="AP9" s="55">
        <f>IF('BREAK-EVEN CALCULATOR'!$D$12=TRUE,AP$6*('BREAK-EVEN CALCULATOR'!$D$22+('BREAK-EVEN CALCULATOR'!$D$22*'BREAK-EVEN CALCULATOR'!$D$23)+('BREAK-EVEN CALCULATOR'!$D$22*'BREAK-EVEN CALCULATOR'!$D$24)),0)</f>
        <v>1021.7777777777777</v>
      </c>
      <c r="AQ9" s="55">
        <f>IF('BREAK-EVEN CALCULATOR'!$D$12=TRUE,AQ$6*('BREAK-EVEN CALCULATOR'!$D$22+('BREAK-EVEN CALCULATOR'!$D$22*'BREAK-EVEN CALCULATOR'!$D$23)+('BREAK-EVEN CALCULATOR'!$D$22*'BREAK-EVEN CALCULATOR'!$D$24)),0)</f>
        <v>1046.711111111111</v>
      </c>
      <c r="AR9" s="55">
        <f>IF('BREAK-EVEN CALCULATOR'!$D$12=TRUE,AR$6*('BREAK-EVEN CALCULATOR'!$D$22+('BREAK-EVEN CALCULATOR'!$D$22*'BREAK-EVEN CALCULATOR'!$D$23)+('BREAK-EVEN CALCULATOR'!$D$22*'BREAK-EVEN CALCULATOR'!$D$24)),0)</f>
        <v>1071.6444444444442</v>
      </c>
      <c r="AS9" s="55">
        <f>IF('BREAK-EVEN CALCULATOR'!$D$12=TRUE,AS$6*('BREAK-EVEN CALCULATOR'!$D$22+('BREAK-EVEN CALCULATOR'!$D$22*'BREAK-EVEN CALCULATOR'!$D$23)+('BREAK-EVEN CALCULATOR'!$D$22*'BREAK-EVEN CALCULATOR'!$D$24)),0)</f>
        <v>1096.5777777777778</v>
      </c>
      <c r="AT9" s="55">
        <f>IF('BREAK-EVEN CALCULATOR'!$D$12=TRUE,AT$6*('BREAK-EVEN CALCULATOR'!$D$22+('BREAK-EVEN CALCULATOR'!$D$22*'BREAK-EVEN CALCULATOR'!$D$23)+('BREAK-EVEN CALCULATOR'!$D$22*'BREAK-EVEN CALCULATOR'!$D$24)),0)</f>
        <v>1121.5111111111109</v>
      </c>
      <c r="AU9" s="55">
        <f>IF('BREAK-EVEN CALCULATOR'!$D$12=TRUE,AU$6*('BREAK-EVEN CALCULATOR'!$D$22+('BREAK-EVEN CALCULATOR'!$D$22*'BREAK-EVEN CALCULATOR'!$D$23)+('BREAK-EVEN CALCULATOR'!$D$22*'BREAK-EVEN CALCULATOR'!$D$24)),0)</f>
        <v>1146.4444444444443</v>
      </c>
      <c r="AV9" s="55">
        <f>IF('BREAK-EVEN CALCULATOR'!$D$12=TRUE,AV$6*('BREAK-EVEN CALCULATOR'!$D$22+('BREAK-EVEN CALCULATOR'!$D$22*'BREAK-EVEN CALCULATOR'!$D$23)+('BREAK-EVEN CALCULATOR'!$D$22*'BREAK-EVEN CALCULATOR'!$D$24)),0)</f>
        <v>1171.3777777777775</v>
      </c>
      <c r="AW9" s="55">
        <f>IF('BREAK-EVEN CALCULATOR'!$D$12=TRUE,AW$6*('BREAK-EVEN CALCULATOR'!$D$22+('BREAK-EVEN CALCULATOR'!$D$22*'BREAK-EVEN CALCULATOR'!$D$23)+('BREAK-EVEN CALCULATOR'!$D$22*'BREAK-EVEN CALCULATOR'!$D$24)),0)</f>
        <v>1196.3111111111109</v>
      </c>
      <c r="AX9" s="55">
        <f>IF('BREAK-EVEN CALCULATOR'!$D$12=TRUE,AX$6*('BREAK-EVEN CALCULATOR'!$D$22+('BREAK-EVEN CALCULATOR'!$D$22*'BREAK-EVEN CALCULATOR'!$D$23)+('BREAK-EVEN CALCULATOR'!$D$22*'BREAK-EVEN CALCULATOR'!$D$24)),0)</f>
        <v>1221.2444444444443</v>
      </c>
      <c r="AY9" s="55">
        <f>IF('BREAK-EVEN CALCULATOR'!$D$12=TRUE,AY$6*('BREAK-EVEN CALCULATOR'!$D$22+('BREAK-EVEN CALCULATOR'!$D$22*'BREAK-EVEN CALCULATOR'!$D$23)+('BREAK-EVEN CALCULATOR'!$D$22*'BREAK-EVEN CALCULATOR'!$D$24)),0)</f>
        <v>1246.1777777777777</v>
      </c>
      <c r="AZ9" s="55">
        <f>IF('BREAK-EVEN CALCULATOR'!$D$12=TRUE,AZ$6*('BREAK-EVEN CALCULATOR'!$D$22+('BREAK-EVEN CALCULATOR'!$D$22*'BREAK-EVEN CALCULATOR'!$D$23)+('BREAK-EVEN CALCULATOR'!$D$22*'BREAK-EVEN CALCULATOR'!$D$24)),0)</f>
        <v>1271.1111111111109</v>
      </c>
      <c r="BA9" s="55">
        <f>IF('BREAK-EVEN CALCULATOR'!$D$12=TRUE,BA$6*('BREAK-EVEN CALCULATOR'!$D$22+('BREAK-EVEN CALCULATOR'!$D$22*'BREAK-EVEN CALCULATOR'!$D$23)+('BREAK-EVEN CALCULATOR'!$D$22*'BREAK-EVEN CALCULATOR'!$D$24)),0)</f>
        <v>1296.0444444444443</v>
      </c>
      <c r="BB9" s="55">
        <f>IF('BREAK-EVEN CALCULATOR'!$D$12=TRUE,BB$6*('BREAK-EVEN CALCULATOR'!$D$22+('BREAK-EVEN CALCULATOR'!$D$22*'BREAK-EVEN CALCULATOR'!$D$23)+('BREAK-EVEN CALCULATOR'!$D$22*'BREAK-EVEN CALCULATOR'!$D$24)),0)</f>
        <v>1320.9777777777776</v>
      </c>
      <c r="BC9" s="55">
        <f>IF('BREAK-EVEN CALCULATOR'!$D$12=TRUE,BC$6*('BREAK-EVEN CALCULATOR'!$D$22+('BREAK-EVEN CALCULATOR'!$D$22*'BREAK-EVEN CALCULATOR'!$D$23)+('BREAK-EVEN CALCULATOR'!$D$22*'BREAK-EVEN CALCULATOR'!$D$24)),0)</f>
        <v>1345.911111111111</v>
      </c>
      <c r="BD9" s="55">
        <f>IF('BREAK-EVEN CALCULATOR'!$D$12=TRUE,BD$6*('BREAK-EVEN CALCULATOR'!$D$22+('BREAK-EVEN CALCULATOR'!$D$22*'BREAK-EVEN CALCULATOR'!$D$23)+('BREAK-EVEN CALCULATOR'!$D$22*'BREAK-EVEN CALCULATOR'!$D$24)),0)</f>
        <v>1370.8444444444442</v>
      </c>
      <c r="BE9" s="55">
        <f>IF('BREAK-EVEN CALCULATOR'!$D$12=TRUE,BE$6*('BREAK-EVEN CALCULATOR'!$D$22+('BREAK-EVEN CALCULATOR'!$D$22*'BREAK-EVEN CALCULATOR'!$D$23)+('BREAK-EVEN CALCULATOR'!$D$22*'BREAK-EVEN CALCULATOR'!$D$24)),0)</f>
        <v>1395.7777777777776</v>
      </c>
      <c r="BF9" s="55">
        <f>IF('BREAK-EVEN CALCULATOR'!$D$12=TRUE,BF$6*('BREAK-EVEN CALCULATOR'!$D$22+('BREAK-EVEN CALCULATOR'!$D$22*'BREAK-EVEN CALCULATOR'!$D$23)+('BREAK-EVEN CALCULATOR'!$D$22*'BREAK-EVEN CALCULATOR'!$D$24)),0)</f>
        <v>1420.711111111111</v>
      </c>
      <c r="BG9" s="55">
        <f>IF('BREAK-EVEN CALCULATOR'!$D$12=TRUE,BG$6*('BREAK-EVEN CALCULATOR'!$D$22+('BREAK-EVEN CALCULATOR'!$D$22*'BREAK-EVEN CALCULATOR'!$D$23)+('BREAK-EVEN CALCULATOR'!$D$22*'BREAK-EVEN CALCULATOR'!$D$24)),0)</f>
        <v>1445.6444444444444</v>
      </c>
      <c r="BH9" s="55">
        <f>IF('BREAK-EVEN CALCULATOR'!$D$12=TRUE,BH$6*('BREAK-EVEN CALCULATOR'!$D$22+('BREAK-EVEN CALCULATOR'!$D$22*'BREAK-EVEN CALCULATOR'!$D$23)+('BREAK-EVEN CALCULATOR'!$D$22*'BREAK-EVEN CALCULATOR'!$D$24)),0)</f>
        <v>1470.5777777777776</v>
      </c>
      <c r="BI9" s="55">
        <f>IF('BREAK-EVEN CALCULATOR'!$D$12=TRUE,BI$6*('BREAK-EVEN CALCULATOR'!$D$22+('BREAK-EVEN CALCULATOR'!$D$22*'BREAK-EVEN CALCULATOR'!$D$23)+('BREAK-EVEN CALCULATOR'!$D$22*'BREAK-EVEN CALCULATOR'!$D$24)),0)</f>
        <v>1495.5111111111109</v>
      </c>
      <c r="BJ9" s="55">
        <f>IF('BREAK-EVEN CALCULATOR'!$D$12=TRUE,BJ$6*('BREAK-EVEN CALCULATOR'!$D$22+('BREAK-EVEN CALCULATOR'!$D$22*'BREAK-EVEN CALCULATOR'!$D$23)+('BREAK-EVEN CALCULATOR'!$D$22*'BREAK-EVEN CALCULATOR'!$D$24)),0)</f>
        <v>1520.4444444444441</v>
      </c>
      <c r="BK9" s="55">
        <f>IF('BREAK-EVEN CALCULATOR'!$D$12=TRUE,BK$6*('BREAK-EVEN CALCULATOR'!$D$22+('BREAK-EVEN CALCULATOR'!$D$22*'BREAK-EVEN CALCULATOR'!$D$23)+('BREAK-EVEN CALCULATOR'!$D$22*'BREAK-EVEN CALCULATOR'!$D$24)),0)</f>
        <v>1545.3777777777775</v>
      </c>
      <c r="BL9" s="55">
        <f>IF('BREAK-EVEN CALCULATOR'!$D$12=TRUE,BL$6*('BREAK-EVEN CALCULATOR'!$D$22+('BREAK-EVEN CALCULATOR'!$D$22*'BREAK-EVEN CALCULATOR'!$D$23)+('BREAK-EVEN CALCULATOR'!$D$22*'BREAK-EVEN CALCULATOR'!$D$24)),0)</f>
        <v>1570.3111111111109</v>
      </c>
      <c r="BM9" s="55">
        <f>IF('BREAK-EVEN CALCULATOR'!$D$12=TRUE,BM$6*('BREAK-EVEN CALCULATOR'!$D$22+('BREAK-EVEN CALCULATOR'!$D$22*'BREAK-EVEN CALCULATOR'!$D$23)+('BREAK-EVEN CALCULATOR'!$D$22*'BREAK-EVEN CALCULATOR'!$D$24)),0)</f>
        <v>1595.2444444444441</v>
      </c>
      <c r="BN9" s="55">
        <f>IF('BREAK-EVEN CALCULATOR'!$D$12=TRUE,BN$6*('BREAK-EVEN CALCULATOR'!$D$22+('BREAK-EVEN CALCULATOR'!$D$22*'BREAK-EVEN CALCULATOR'!$D$23)+('BREAK-EVEN CALCULATOR'!$D$22*'BREAK-EVEN CALCULATOR'!$D$24)),0)</f>
        <v>1620.1777777777775</v>
      </c>
      <c r="BO9" s="55">
        <f>IF('BREAK-EVEN CALCULATOR'!$D$12=TRUE,BO$6*('BREAK-EVEN CALCULATOR'!$D$22+('BREAK-EVEN CALCULATOR'!$D$22*'BREAK-EVEN CALCULATOR'!$D$23)+('BREAK-EVEN CALCULATOR'!$D$22*'BREAK-EVEN CALCULATOR'!$D$24)),0)</f>
        <v>1645.1111111111109</v>
      </c>
      <c r="BP9" s="55">
        <f>IF('BREAK-EVEN CALCULATOR'!$D$12=TRUE,BP$6*('BREAK-EVEN CALCULATOR'!$D$22+('BREAK-EVEN CALCULATOR'!$D$22*'BREAK-EVEN CALCULATOR'!$D$23)+('BREAK-EVEN CALCULATOR'!$D$22*'BREAK-EVEN CALCULATOR'!$D$24)),0)</f>
        <v>1670.0444444444443</v>
      </c>
      <c r="BQ9" s="55">
        <f>IF('BREAK-EVEN CALCULATOR'!$D$12=TRUE,BQ$6*('BREAK-EVEN CALCULATOR'!$D$22+('BREAK-EVEN CALCULATOR'!$D$22*'BREAK-EVEN CALCULATOR'!$D$23)+('BREAK-EVEN CALCULATOR'!$D$22*'BREAK-EVEN CALCULATOR'!$D$24)),0)</f>
        <v>1694.9777777777774</v>
      </c>
      <c r="BR9" s="55">
        <f>IF('BREAK-EVEN CALCULATOR'!$D$12=TRUE,BR$6*('BREAK-EVEN CALCULATOR'!$D$22+('BREAK-EVEN CALCULATOR'!$D$22*'BREAK-EVEN CALCULATOR'!$D$23)+('BREAK-EVEN CALCULATOR'!$D$22*'BREAK-EVEN CALCULATOR'!$D$24)),0)</f>
        <v>1719.9111111111108</v>
      </c>
      <c r="BS9" s="55">
        <f>IF('BREAK-EVEN CALCULATOR'!$D$12=TRUE,BS$6*('BREAK-EVEN CALCULATOR'!$D$22+('BREAK-EVEN CALCULATOR'!$D$22*'BREAK-EVEN CALCULATOR'!$D$23)+('BREAK-EVEN CALCULATOR'!$D$22*'BREAK-EVEN CALCULATOR'!$D$24)),0)</f>
        <v>1744.844444444444</v>
      </c>
      <c r="BT9" s="55">
        <f>IF('BREAK-EVEN CALCULATOR'!$D$12=TRUE,BT$6*('BREAK-EVEN CALCULATOR'!$D$22+('BREAK-EVEN CALCULATOR'!$D$22*'BREAK-EVEN CALCULATOR'!$D$23)+('BREAK-EVEN CALCULATOR'!$D$22*'BREAK-EVEN CALCULATOR'!$D$24)),0)</f>
        <v>1769.7777777777774</v>
      </c>
      <c r="BU9" s="55">
        <f>IF('BREAK-EVEN CALCULATOR'!$D$12=TRUE,BU$6*('BREAK-EVEN CALCULATOR'!$D$22+('BREAK-EVEN CALCULATOR'!$D$22*'BREAK-EVEN CALCULATOR'!$D$23)+('BREAK-EVEN CALCULATOR'!$D$22*'BREAK-EVEN CALCULATOR'!$D$24)),0)</f>
        <v>1794.7111111111105</v>
      </c>
      <c r="BV9" s="55">
        <f>IF('BREAK-EVEN CALCULATOR'!$D$12=TRUE,BV$6*('BREAK-EVEN CALCULATOR'!$D$22+('BREAK-EVEN CALCULATOR'!$D$22*'BREAK-EVEN CALCULATOR'!$D$23)+('BREAK-EVEN CALCULATOR'!$D$22*'BREAK-EVEN CALCULATOR'!$D$24)),0)</f>
        <v>1819.6444444444444</v>
      </c>
      <c r="BW9" s="55">
        <f>IF('BREAK-EVEN CALCULATOR'!$D$12=TRUE,BW$6*('BREAK-EVEN CALCULATOR'!$D$22+('BREAK-EVEN CALCULATOR'!$D$22*'BREAK-EVEN CALCULATOR'!$D$23)+('BREAK-EVEN CALCULATOR'!$D$22*'BREAK-EVEN CALCULATOR'!$D$24)),0)</f>
        <v>1844.5777777777776</v>
      </c>
      <c r="BX9" s="55">
        <f>IF('BREAK-EVEN CALCULATOR'!$D$12=TRUE,BX$6*('BREAK-EVEN CALCULATOR'!$D$22+('BREAK-EVEN CALCULATOR'!$D$22*'BREAK-EVEN CALCULATOR'!$D$23)+('BREAK-EVEN CALCULATOR'!$D$22*'BREAK-EVEN CALCULATOR'!$D$24)),0)</f>
        <v>1869.5111111111109</v>
      </c>
      <c r="BY9" s="55">
        <f>IF('BREAK-EVEN CALCULATOR'!$D$12=TRUE,BY$6*('BREAK-EVEN CALCULATOR'!$D$22+('BREAK-EVEN CALCULATOR'!$D$22*'BREAK-EVEN CALCULATOR'!$D$23)+('BREAK-EVEN CALCULATOR'!$D$22*'BREAK-EVEN CALCULATOR'!$D$24)),0)</f>
        <v>1894.4444444444441</v>
      </c>
      <c r="BZ9" s="55">
        <f>IF('BREAK-EVEN CALCULATOR'!$D$12=TRUE,BZ$6*('BREAK-EVEN CALCULATOR'!$D$22+('BREAK-EVEN CALCULATOR'!$D$22*'BREAK-EVEN CALCULATOR'!$D$23)+('BREAK-EVEN CALCULATOR'!$D$22*'BREAK-EVEN CALCULATOR'!$D$24)),0)</f>
        <v>1919.3777777777775</v>
      </c>
      <c r="CA9" s="55">
        <f>IF('BREAK-EVEN CALCULATOR'!$D$12=TRUE,CA$6*('BREAK-EVEN CALCULATOR'!$D$22+('BREAK-EVEN CALCULATOR'!$D$22*'BREAK-EVEN CALCULATOR'!$D$23)+('BREAK-EVEN CALCULATOR'!$D$22*'BREAK-EVEN CALCULATOR'!$D$24)),0)</f>
        <v>1944.3111111111107</v>
      </c>
      <c r="CB9" s="55">
        <f>IF('BREAK-EVEN CALCULATOR'!$D$12=TRUE,CB$6*('BREAK-EVEN CALCULATOR'!$D$22+('BREAK-EVEN CALCULATOR'!$D$22*'BREAK-EVEN CALCULATOR'!$D$23)+('BREAK-EVEN CALCULATOR'!$D$22*'BREAK-EVEN CALCULATOR'!$D$24)),0)</f>
        <v>1969.2444444444441</v>
      </c>
      <c r="CC9" s="55">
        <f>IF('BREAK-EVEN CALCULATOR'!$D$12=TRUE,CC$6*('BREAK-EVEN CALCULATOR'!$D$22+('BREAK-EVEN CALCULATOR'!$D$22*'BREAK-EVEN CALCULATOR'!$D$23)+('BREAK-EVEN CALCULATOR'!$D$22*'BREAK-EVEN CALCULATOR'!$D$24)),0)</f>
        <v>1994.1777777777772</v>
      </c>
      <c r="CD9" s="55">
        <f>IF('BREAK-EVEN CALCULATOR'!$D$12=TRUE,CD$6*('BREAK-EVEN CALCULATOR'!$D$22+('BREAK-EVEN CALCULATOR'!$D$22*'BREAK-EVEN CALCULATOR'!$D$23)+('BREAK-EVEN CALCULATOR'!$D$22*'BREAK-EVEN CALCULATOR'!$D$24)),0)</f>
        <v>2019.1111111111106</v>
      </c>
      <c r="CE9" s="55">
        <f>IF('BREAK-EVEN CALCULATOR'!$D$12=TRUE,CE$6*('BREAK-EVEN CALCULATOR'!$D$22+('BREAK-EVEN CALCULATOR'!$D$22*'BREAK-EVEN CALCULATOR'!$D$23)+('BREAK-EVEN CALCULATOR'!$D$22*'BREAK-EVEN CALCULATOR'!$D$24)),0)</f>
        <v>2044.0444444444443</v>
      </c>
      <c r="CF9" s="55">
        <f>IF('BREAK-EVEN CALCULATOR'!$D$12=TRUE,CF$6*('BREAK-EVEN CALCULATOR'!$D$22+('BREAK-EVEN CALCULATOR'!$D$22*'BREAK-EVEN CALCULATOR'!$D$23)+('BREAK-EVEN CALCULATOR'!$D$22*'BREAK-EVEN CALCULATOR'!$D$24)),0)</f>
        <v>2068.9777777777776</v>
      </c>
      <c r="CG9" s="55">
        <f>IF('BREAK-EVEN CALCULATOR'!$D$12=TRUE,CG$6*('BREAK-EVEN CALCULATOR'!$D$22+('BREAK-EVEN CALCULATOR'!$D$22*'BREAK-EVEN CALCULATOR'!$D$23)+('BREAK-EVEN CALCULATOR'!$D$22*'BREAK-EVEN CALCULATOR'!$D$24)),0)</f>
        <v>2093.911111111111</v>
      </c>
      <c r="CH9" s="55">
        <f>IF('BREAK-EVEN CALCULATOR'!$D$12=TRUE,CH$6*('BREAK-EVEN CALCULATOR'!$D$22+('BREAK-EVEN CALCULATOR'!$D$22*'BREAK-EVEN CALCULATOR'!$D$23)+('BREAK-EVEN CALCULATOR'!$D$22*'BREAK-EVEN CALCULATOR'!$D$24)),0)</f>
        <v>2118.844444444444</v>
      </c>
      <c r="CI9" s="55">
        <f>IF('BREAK-EVEN CALCULATOR'!$D$12=TRUE,CI$6*('BREAK-EVEN CALCULATOR'!$D$22+('BREAK-EVEN CALCULATOR'!$D$22*'BREAK-EVEN CALCULATOR'!$D$23)+('BREAK-EVEN CALCULATOR'!$D$22*'BREAK-EVEN CALCULATOR'!$D$24)),0)</f>
        <v>2143.7777777777774</v>
      </c>
      <c r="CJ9" s="55">
        <f>IF('BREAK-EVEN CALCULATOR'!$D$12=TRUE,CJ$6*('BREAK-EVEN CALCULATOR'!$D$22+('BREAK-EVEN CALCULATOR'!$D$22*'BREAK-EVEN CALCULATOR'!$D$23)+('BREAK-EVEN CALCULATOR'!$D$22*'BREAK-EVEN CALCULATOR'!$D$24)),0)</f>
        <v>2168.7111111111108</v>
      </c>
      <c r="CK9" s="55">
        <f>IF('BREAK-EVEN CALCULATOR'!$D$12=TRUE,CK$6*('BREAK-EVEN CALCULATOR'!$D$22+('BREAK-EVEN CALCULATOR'!$D$22*'BREAK-EVEN CALCULATOR'!$D$23)+('BREAK-EVEN CALCULATOR'!$D$22*'BREAK-EVEN CALCULATOR'!$D$24)),0)</f>
        <v>2193.6444444444442</v>
      </c>
      <c r="CL9" s="55">
        <f>IF('BREAK-EVEN CALCULATOR'!$D$12=TRUE,CL$6*('BREAK-EVEN CALCULATOR'!$D$22+('BREAK-EVEN CALCULATOR'!$D$22*'BREAK-EVEN CALCULATOR'!$D$23)+('BREAK-EVEN CALCULATOR'!$D$22*'BREAK-EVEN CALCULATOR'!$D$24)),0)</f>
        <v>2218.5777777777771</v>
      </c>
      <c r="CM9" s="55">
        <f>IF('BREAK-EVEN CALCULATOR'!$D$12=TRUE,CM$6*('BREAK-EVEN CALCULATOR'!$D$22+('BREAK-EVEN CALCULATOR'!$D$22*'BREAK-EVEN CALCULATOR'!$D$23)+('BREAK-EVEN CALCULATOR'!$D$22*'BREAK-EVEN CALCULATOR'!$D$24)),0)</f>
        <v>2243.5111111111105</v>
      </c>
      <c r="CN9" s="55">
        <f>IF('BREAK-EVEN CALCULATOR'!$D$12=TRUE,CN$6*('BREAK-EVEN CALCULATOR'!$D$22+('BREAK-EVEN CALCULATOR'!$D$22*'BREAK-EVEN CALCULATOR'!$D$23)+('BREAK-EVEN CALCULATOR'!$D$22*'BREAK-EVEN CALCULATOR'!$D$24)),0)</f>
        <v>2268.4444444444443</v>
      </c>
      <c r="CO9" s="55">
        <f>IF('BREAK-EVEN CALCULATOR'!$D$12=TRUE,CO$6*('BREAK-EVEN CALCULATOR'!$D$22+('BREAK-EVEN CALCULATOR'!$D$22*'BREAK-EVEN CALCULATOR'!$D$23)+('BREAK-EVEN CALCULATOR'!$D$22*'BREAK-EVEN CALCULATOR'!$D$24)),0)</f>
        <v>2293.3777777777777</v>
      </c>
      <c r="CP9" s="55">
        <f>IF('BREAK-EVEN CALCULATOR'!$D$12=TRUE,CP$6*('BREAK-EVEN CALCULATOR'!$D$22+('BREAK-EVEN CALCULATOR'!$D$22*'BREAK-EVEN CALCULATOR'!$D$23)+('BREAK-EVEN CALCULATOR'!$D$22*'BREAK-EVEN CALCULATOR'!$D$24)),0)</f>
        <v>2318.3111111111107</v>
      </c>
      <c r="CQ9" s="55">
        <f>IF('BREAK-EVEN CALCULATOR'!$D$12=TRUE,CQ$6*('BREAK-EVEN CALCULATOR'!$D$22+('BREAK-EVEN CALCULATOR'!$D$22*'BREAK-EVEN CALCULATOR'!$D$23)+('BREAK-EVEN CALCULATOR'!$D$22*'BREAK-EVEN CALCULATOR'!$D$24)),0)</f>
        <v>2343.2444444444441</v>
      </c>
      <c r="CR9" s="55">
        <f>IF('BREAK-EVEN CALCULATOR'!$D$12=TRUE,CR$6*('BREAK-EVEN CALCULATOR'!$D$22+('BREAK-EVEN CALCULATOR'!$D$22*'BREAK-EVEN CALCULATOR'!$D$23)+('BREAK-EVEN CALCULATOR'!$D$22*'BREAK-EVEN CALCULATOR'!$D$24)),0)</f>
        <v>2368.1777777777775</v>
      </c>
      <c r="CS9" s="55">
        <f>IF('BREAK-EVEN CALCULATOR'!$D$12=TRUE,CS$6*('BREAK-EVEN CALCULATOR'!$D$22+('BREAK-EVEN CALCULATOR'!$D$22*'BREAK-EVEN CALCULATOR'!$D$23)+('BREAK-EVEN CALCULATOR'!$D$22*'BREAK-EVEN CALCULATOR'!$D$24)),0)</f>
        <v>2393.1111111111109</v>
      </c>
      <c r="CT9" s="55">
        <f>IF('BREAK-EVEN CALCULATOR'!$D$12=TRUE,CT$6*('BREAK-EVEN CALCULATOR'!$D$22+('BREAK-EVEN CALCULATOR'!$D$22*'BREAK-EVEN CALCULATOR'!$D$23)+('BREAK-EVEN CALCULATOR'!$D$22*'BREAK-EVEN CALCULATOR'!$D$24)),0)</f>
        <v>2418.0444444444438</v>
      </c>
      <c r="CU9" s="55">
        <f>IF('BREAK-EVEN CALCULATOR'!$D$12=TRUE,CU$6*('BREAK-EVEN CALCULATOR'!$D$22+('BREAK-EVEN CALCULATOR'!$D$22*'BREAK-EVEN CALCULATOR'!$D$23)+('BREAK-EVEN CALCULATOR'!$D$22*'BREAK-EVEN CALCULATOR'!$D$24)),0)</f>
        <v>2442.9777777777772</v>
      </c>
      <c r="CV9" s="55">
        <f>IF('BREAK-EVEN CALCULATOR'!$D$12=TRUE,CV$6*('BREAK-EVEN CALCULATOR'!$D$22+('BREAK-EVEN CALCULATOR'!$D$22*'BREAK-EVEN CALCULATOR'!$D$23)+('BREAK-EVEN CALCULATOR'!$D$22*'BREAK-EVEN CALCULATOR'!$D$24)),0)</f>
        <v>2467.9111111111106</v>
      </c>
      <c r="CW9" s="55">
        <f>IF('BREAK-EVEN CALCULATOR'!$D$12=TRUE,CW$6*('BREAK-EVEN CALCULATOR'!$D$22+('BREAK-EVEN CALCULATOR'!$D$22*'BREAK-EVEN CALCULATOR'!$D$23)+('BREAK-EVEN CALCULATOR'!$D$22*'BREAK-EVEN CALCULATOR'!$D$24)),0)</f>
        <v>2492.8444444444444</v>
      </c>
    </row>
    <row r="10" spans="1:101" ht="16" x14ac:dyDescent="0.2">
      <c r="A10" s="56" t="s">
        <v>60</v>
      </c>
      <c r="B10" s="57">
        <f t="shared" ref="B10:AG10" si="0">B7-SUM(B8:B9)</f>
        <v>2.9955555555555549</v>
      </c>
      <c r="C10" s="57">
        <f t="shared" si="0"/>
        <v>6.2022222222222467</v>
      </c>
      <c r="D10" s="57">
        <f t="shared" si="0"/>
        <v>7.5188888888888528</v>
      </c>
      <c r="E10" s="57">
        <f t="shared" si="0"/>
        <v>10.725555555555616</v>
      </c>
      <c r="F10" s="57">
        <f t="shared" si="0"/>
        <v>12.042222222222279</v>
      </c>
      <c r="G10" s="57">
        <f t="shared" si="0"/>
        <v>15.248888888888928</v>
      </c>
      <c r="H10" s="57">
        <f t="shared" si="0"/>
        <v>16.565555555555648</v>
      </c>
      <c r="I10" s="112">
        <f t="shared" si="0"/>
        <v>19.772222222222354</v>
      </c>
      <c r="J10" s="112">
        <f t="shared" si="0"/>
        <v>21.08888888888896</v>
      </c>
      <c r="K10" s="57">
        <f t="shared" si="0"/>
        <v>24.295555555555666</v>
      </c>
      <c r="L10" s="57">
        <f t="shared" si="0"/>
        <v>25.612222222222272</v>
      </c>
      <c r="M10" s="57">
        <f t="shared" si="0"/>
        <v>28.818888888888978</v>
      </c>
      <c r="N10" s="57">
        <f t="shared" si="0"/>
        <v>30.135555555555811</v>
      </c>
      <c r="O10" s="57">
        <f t="shared" si="0"/>
        <v>33.34222222222229</v>
      </c>
      <c r="P10" s="57">
        <f t="shared" si="0"/>
        <v>34.658888888889123</v>
      </c>
      <c r="Q10" s="57">
        <f t="shared" si="0"/>
        <v>37.865555555555829</v>
      </c>
      <c r="R10" s="57">
        <f t="shared" si="0"/>
        <v>39.182222222222435</v>
      </c>
      <c r="S10" s="57">
        <f t="shared" si="0"/>
        <v>42.388888888888914</v>
      </c>
      <c r="T10" s="57">
        <f t="shared" si="0"/>
        <v>43.705555555555748</v>
      </c>
      <c r="U10" s="57">
        <f t="shared" si="0"/>
        <v>46.912222222222454</v>
      </c>
      <c r="V10" s="57">
        <f t="shared" si="0"/>
        <v>48.228888888888832</v>
      </c>
      <c r="W10" s="57">
        <f t="shared" si="0"/>
        <v>51.43555555555622</v>
      </c>
      <c r="X10" s="57">
        <f t="shared" si="0"/>
        <v>52.752222222222372</v>
      </c>
      <c r="Y10" s="57">
        <f t="shared" si="0"/>
        <v>55.958888888889305</v>
      </c>
      <c r="Z10" s="57">
        <f t="shared" si="0"/>
        <v>57.275555555555457</v>
      </c>
      <c r="AA10" s="57">
        <f t="shared" si="0"/>
        <v>60.48222222222239</v>
      </c>
      <c r="AB10" s="57">
        <f t="shared" si="0"/>
        <v>61.798888888888996</v>
      </c>
      <c r="AC10" s="57">
        <f t="shared" si="0"/>
        <v>65.005555555555929</v>
      </c>
      <c r="AD10" s="57">
        <f t="shared" si="0"/>
        <v>66.32222222222299</v>
      </c>
      <c r="AE10" s="57">
        <f t="shared" si="0"/>
        <v>69.528888888889469</v>
      </c>
      <c r="AF10" s="57">
        <f t="shared" si="0"/>
        <v>70.845555555556075</v>
      </c>
      <c r="AG10" s="57">
        <f t="shared" si="0"/>
        <v>74.052222222222554</v>
      </c>
      <c r="AH10" s="57">
        <f t="shared" ref="AH10:BM10" si="1">AH7-SUM(AH8:AH9)</f>
        <v>75.36888888888916</v>
      </c>
      <c r="AI10" s="57">
        <f t="shared" si="1"/>
        <v>78.575555555555638</v>
      </c>
      <c r="AJ10" s="57">
        <f t="shared" si="1"/>
        <v>79.892222222222244</v>
      </c>
      <c r="AK10" s="57">
        <f t="shared" si="1"/>
        <v>83.098888888888723</v>
      </c>
      <c r="AL10" s="57">
        <f t="shared" si="1"/>
        <v>84.415555555556239</v>
      </c>
      <c r="AM10" s="57">
        <f t="shared" si="1"/>
        <v>87.622222222222263</v>
      </c>
      <c r="AN10" s="57">
        <f t="shared" si="1"/>
        <v>88.938888888889323</v>
      </c>
      <c r="AO10" s="57">
        <f t="shared" si="1"/>
        <v>92.145555555556257</v>
      </c>
      <c r="AP10" s="57">
        <f t="shared" si="1"/>
        <v>93.462222222223318</v>
      </c>
      <c r="AQ10" s="57">
        <f t="shared" si="1"/>
        <v>96.668888888889342</v>
      </c>
      <c r="AR10" s="57">
        <f t="shared" si="1"/>
        <v>99.875555555556275</v>
      </c>
      <c r="AS10" s="57">
        <f t="shared" si="1"/>
        <v>101.19222222222288</v>
      </c>
      <c r="AT10" s="57">
        <f t="shared" si="1"/>
        <v>104.39888888888981</v>
      </c>
      <c r="AU10" s="57">
        <f t="shared" si="1"/>
        <v>105.71555555555551</v>
      </c>
      <c r="AV10" s="57">
        <f t="shared" si="1"/>
        <v>108.92222222222335</v>
      </c>
      <c r="AW10" s="57">
        <f t="shared" si="1"/>
        <v>110.23888888888905</v>
      </c>
      <c r="AX10" s="57">
        <f t="shared" si="1"/>
        <v>113.44555555555598</v>
      </c>
      <c r="AY10" s="57">
        <f t="shared" si="1"/>
        <v>114.76222222222168</v>
      </c>
      <c r="AZ10" s="57">
        <f t="shared" si="1"/>
        <v>117.96888888888952</v>
      </c>
      <c r="BA10" s="57">
        <f t="shared" si="1"/>
        <v>119.28555555555613</v>
      </c>
      <c r="BB10" s="57">
        <f t="shared" si="1"/>
        <v>122.49222222222215</v>
      </c>
      <c r="BC10" s="57">
        <f t="shared" si="1"/>
        <v>123.80888888889058</v>
      </c>
      <c r="BD10" s="57">
        <f t="shared" si="1"/>
        <v>127.0155555555566</v>
      </c>
      <c r="BE10" s="57">
        <f t="shared" si="1"/>
        <v>128.33222222222321</v>
      </c>
      <c r="BF10" s="57">
        <f t="shared" si="1"/>
        <v>131.53888888889014</v>
      </c>
      <c r="BG10" s="57">
        <f t="shared" si="1"/>
        <v>132.85555555555675</v>
      </c>
      <c r="BH10" s="57">
        <f t="shared" si="1"/>
        <v>136.06222222222277</v>
      </c>
      <c r="BI10" s="57">
        <f t="shared" si="1"/>
        <v>137.37888888889029</v>
      </c>
      <c r="BJ10" s="57">
        <f t="shared" si="1"/>
        <v>140.58555555555631</v>
      </c>
      <c r="BK10" s="57">
        <f t="shared" si="1"/>
        <v>141.90222222222292</v>
      </c>
      <c r="BL10" s="57">
        <f t="shared" si="1"/>
        <v>145.10888888888985</v>
      </c>
      <c r="BM10" s="57">
        <f t="shared" si="1"/>
        <v>146.42555555555646</v>
      </c>
      <c r="BN10" s="57">
        <f t="shared" ref="BN10:CS10" si="2">BN7-SUM(BN8:BN9)</f>
        <v>149.63222222222339</v>
      </c>
      <c r="BO10" s="57">
        <f t="shared" si="2"/>
        <v>150.94888888888909</v>
      </c>
      <c r="BP10" s="57">
        <f t="shared" si="2"/>
        <v>154.15555555555693</v>
      </c>
      <c r="BQ10" s="57">
        <f t="shared" si="2"/>
        <v>155.47222222222354</v>
      </c>
      <c r="BR10" s="57">
        <f t="shared" si="2"/>
        <v>158.67888888888956</v>
      </c>
      <c r="BS10" s="57">
        <f t="shared" si="2"/>
        <v>159.99555555555708</v>
      </c>
      <c r="BT10" s="57">
        <f t="shared" si="2"/>
        <v>163.2022222222231</v>
      </c>
      <c r="BU10" s="57">
        <f t="shared" si="2"/>
        <v>164.51888888888971</v>
      </c>
      <c r="BV10" s="57">
        <f t="shared" si="2"/>
        <v>167.72555555555664</v>
      </c>
      <c r="BW10" s="57">
        <f t="shared" si="2"/>
        <v>169.04222222222324</v>
      </c>
      <c r="BX10" s="57">
        <f t="shared" si="2"/>
        <v>172.24888888888927</v>
      </c>
      <c r="BY10" s="57">
        <f t="shared" si="2"/>
        <v>173.56555555555587</v>
      </c>
      <c r="BZ10" s="57">
        <f t="shared" si="2"/>
        <v>176.77222222222281</v>
      </c>
      <c r="CA10" s="57">
        <f t="shared" si="2"/>
        <v>178.08888888889032</v>
      </c>
      <c r="CB10" s="57">
        <f t="shared" si="2"/>
        <v>181.29555555555635</v>
      </c>
      <c r="CC10" s="57">
        <f t="shared" si="2"/>
        <v>182.61222222222386</v>
      </c>
      <c r="CD10" s="57">
        <f t="shared" si="2"/>
        <v>185.8188888888908</v>
      </c>
      <c r="CE10" s="57">
        <f t="shared" si="2"/>
        <v>187.13555555555649</v>
      </c>
      <c r="CF10" s="57">
        <f t="shared" si="2"/>
        <v>190.34222222222161</v>
      </c>
      <c r="CG10" s="57">
        <f t="shared" si="2"/>
        <v>193.54888888889036</v>
      </c>
      <c r="CH10" s="57">
        <f t="shared" si="2"/>
        <v>194.86555555555788</v>
      </c>
      <c r="CI10" s="57">
        <f t="shared" si="2"/>
        <v>198.07222222222299</v>
      </c>
      <c r="CJ10" s="57">
        <f t="shared" si="2"/>
        <v>199.38888888888869</v>
      </c>
      <c r="CK10" s="57">
        <f t="shared" si="2"/>
        <v>202.59555555555562</v>
      </c>
      <c r="CL10" s="57">
        <f t="shared" si="2"/>
        <v>203.91222222222495</v>
      </c>
      <c r="CM10" s="57">
        <f t="shared" si="2"/>
        <v>207.11888888889007</v>
      </c>
      <c r="CN10" s="57">
        <f t="shared" si="2"/>
        <v>208.43555555555577</v>
      </c>
      <c r="CO10" s="57">
        <f t="shared" si="2"/>
        <v>211.6422222222227</v>
      </c>
      <c r="CP10" s="57">
        <f t="shared" si="2"/>
        <v>212.95888888889021</v>
      </c>
      <c r="CQ10" s="57">
        <f t="shared" si="2"/>
        <v>216.16555555555715</v>
      </c>
      <c r="CR10" s="57">
        <f t="shared" si="2"/>
        <v>217.48222222222284</v>
      </c>
      <c r="CS10" s="57">
        <f t="shared" si="2"/>
        <v>220.68888888888796</v>
      </c>
      <c r="CT10" s="57">
        <f t="shared" ref="CT10:CW10" si="3">CT7-SUM(CT8:CT9)</f>
        <v>222.00555555555729</v>
      </c>
      <c r="CU10" s="57">
        <f t="shared" si="3"/>
        <v>225.21222222222241</v>
      </c>
      <c r="CV10" s="57">
        <f t="shared" si="3"/>
        <v>226.52888888888992</v>
      </c>
      <c r="CW10" s="57">
        <f t="shared" si="3"/>
        <v>229.73555555555504</v>
      </c>
    </row>
    <row r="11" spans="1:101" ht="16" x14ac:dyDescent="0.2">
      <c r="A11" s="56" t="s">
        <v>61</v>
      </c>
      <c r="B11" s="57">
        <f>'BREAK-EVEN CALCULATOR'!$D$5*B10</f>
        <v>539.19999999999982</v>
      </c>
      <c r="C11" s="57">
        <f>'BREAK-EVEN CALCULATOR'!$D$5*C10</f>
        <v>1116.4000000000044</v>
      </c>
      <c r="D11" s="57">
        <f>'BREAK-EVEN CALCULATOR'!$D$5*D10</f>
        <v>1353.3999999999935</v>
      </c>
      <c r="E11" s="57">
        <f>'BREAK-EVEN CALCULATOR'!$D$5*E10</f>
        <v>1930.6000000000108</v>
      </c>
      <c r="F11" s="57">
        <f>'BREAK-EVEN CALCULATOR'!$D$5*F10</f>
        <v>2167.6000000000104</v>
      </c>
      <c r="G11" s="57">
        <f>'BREAK-EVEN CALCULATOR'!$D$5*G10</f>
        <v>2744.800000000007</v>
      </c>
      <c r="H11" s="57">
        <f>'BREAK-EVEN CALCULATOR'!$D$5*H10</f>
        <v>2981.8000000000166</v>
      </c>
      <c r="I11" s="57">
        <f>'BREAK-EVEN CALCULATOR'!$D$5*I10</f>
        <v>3559.0000000000236</v>
      </c>
      <c r="J11" s="57">
        <f>'BREAK-EVEN CALCULATOR'!$D$5*J10</f>
        <v>3796.0000000000127</v>
      </c>
      <c r="K11" s="57">
        <f>'BREAK-EVEN CALCULATOR'!$D$5*K10</f>
        <v>4373.2000000000198</v>
      </c>
      <c r="L11" s="57">
        <f>'BREAK-EVEN CALCULATOR'!$D$5*L10</f>
        <v>4610.2000000000089</v>
      </c>
      <c r="M11" s="57">
        <f>'BREAK-EVEN CALCULATOR'!$D$5*M10</f>
        <v>5187.400000000016</v>
      </c>
      <c r="N11" s="57">
        <f>'BREAK-EVEN CALCULATOR'!$D$5*N10</f>
        <v>5424.400000000046</v>
      </c>
      <c r="O11" s="57">
        <f>'BREAK-EVEN CALCULATOR'!$D$5*O10</f>
        <v>6001.6000000000122</v>
      </c>
      <c r="P11" s="57">
        <f>'BREAK-EVEN CALCULATOR'!$D$5*P10</f>
        <v>6238.6000000000422</v>
      </c>
      <c r="Q11" s="57">
        <f>'BREAK-EVEN CALCULATOR'!$D$5*Q10</f>
        <v>6815.8000000000493</v>
      </c>
      <c r="R11" s="57">
        <f>'BREAK-EVEN CALCULATOR'!$D$5*R10</f>
        <v>7052.8000000000384</v>
      </c>
      <c r="S11" s="57">
        <f>'BREAK-EVEN CALCULATOR'!$D$5*S10</f>
        <v>7630.0000000000045</v>
      </c>
      <c r="T11" s="57">
        <f>'BREAK-EVEN CALCULATOR'!$D$5*T10</f>
        <v>7867.0000000000346</v>
      </c>
      <c r="U11" s="57">
        <f>'BREAK-EVEN CALCULATOR'!$D$5*U10</f>
        <v>8444.2000000000407</v>
      </c>
      <c r="V11" s="57">
        <f>'BREAK-EVEN CALCULATOR'!$D$5*V10</f>
        <v>8681.1999999999898</v>
      </c>
      <c r="W11" s="57">
        <f>'BREAK-EVEN CALCULATOR'!$D$5*W10</f>
        <v>9258.4000000001197</v>
      </c>
      <c r="X11" s="57">
        <f>'BREAK-EVEN CALCULATOR'!$D$5*X10</f>
        <v>9495.4000000000269</v>
      </c>
      <c r="Y11" s="57">
        <f>'BREAK-EVEN CALCULATOR'!$D$5*Y10</f>
        <v>10072.600000000075</v>
      </c>
      <c r="Z11" s="57">
        <f>'BREAK-EVEN CALCULATOR'!$D$5*Z10</f>
        <v>10309.599999999982</v>
      </c>
      <c r="AA11" s="57">
        <f>'BREAK-EVEN CALCULATOR'!$D$5*AA10</f>
        <v>10886.80000000003</v>
      </c>
      <c r="AB11" s="57">
        <f>'BREAK-EVEN CALCULATOR'!$D$5*AB10</f>
        <v>11123.800000000019</v>
      </c>
      <c r="AC11" s="57">
        <f>'BREAK-EVEN CALCULATOR'!$D$5*AC10</f>
        <v>11701.000000000067</v>
      </c>
      <c r="AD11" s="57">
        <f>'BREAK-EVEN CALCULATOR'!$D$5*AD10</f>
        <v>11938.000000000138</v>
      </c>
      <c r="AE11" s="57">
        <f>'BREAK-EVEN CALCULATOR'!$D$5*AE10</f>
        <v>12515.200000000104</v>
      </c>
      <c r="AF11" s="57">
        <f>'BREAK-EVEN CALCULATOR'!$D$5*AF10</f>
        <v>12752.200000000093</v>
      </c>
      <c r="AG11" s="57">
        <f>'BREAK-EVEN CALCULATOR'!$D$5*AG10</f>
        <v>13329.40000000006</v>
      </c>
      <c r="AH11" s="57">
        <f>'BREAK-EVEN CALCULATOR'!$D$5*AH10</f>
        <v>13566.400000000049</v>
      </c>
      <c r="AI11" s="57">
        <f>'BREAK-EVEN CALCULATOR'!$D$5*AI10</f>
        <v>14143.600000000015</v>
      </c>
      <c r="AJ11" s="57">
        <f>'BREAK-EVEN CALCULATOR'!$D$5*AJ10</f>
        <v>14380.600000000004</v>
      </c>
      <c r="AK11" s="57">
        <f>'BREAK-EVEN CALCULATOR'!$D$5*AK10</f>
        <v>14957.79999999997</v>
      </c>
      <c r="AL11" s="57">
        <f>'BREAK-EVEN CALCULATOR'!$D$5*AL10</f>
        <v>15194.800000000123</v>
      </c>
      <c r="AM11" s="57">
        <f>'BREAK-EVEN CALCULATOR'!$D$5*AM10</f>
        <v>15772.000000000007</v>
      </c>
      <c r="AN11" s="57">
        <f>'BREAK-EVEN CALCULATOR'!$D$5*AN10</f>
        <v>16009.000000000078</v>
      </c>
      <c r="AO11" s="57">
        <f>'BREAK-EVEN CALCULATOR'!$D$5*AO10</f>
        <v>16586.200000000128</v>
      </c>
      <c r="AP11" s="57">
        <f>'BREAK-EVEN CALCULATOR'!$D$5*AP10</f>
        <v>16823.200000000197</v>
      </c>
      <c r="AQ11" s="57">
        <f>'BREAK-EVEN CALCULATOR'!$D$5*AQ10</f>
        <v>17400.400000000081</v>
      </c>
      <c r="AR11" s="57">
        <f>'BREAK-EVEN CALCULATOR'!$D$5*AR10</f>
        <v>17977.60000000013</v>
      </c>
      <c r="AS11" s="57">
        <f>'BREAK-EVEN CALCULATOR'!$D$5*AS10</f>
        <v>18214.600000000119</v>
      </c>
      <c r="AT11" s="57">
        <f>'BREAK-EVEN CALCULATOR'!$D$5*AT10</f>
        <v>18791.800000000167</v>
      </c>
      <c r="AU11" s="57">
        <f>'BREAK-EVEN CALCULATOR'!$D$5*AU10</f>
        <v>19028.799999999992</v>
      </c>
      <c r="AV11" s="57">
        <f>'BREAK-EVEN CALCULATOR'!$D$5*AV10</f>
        <v>19606.000000000204</v>
      </c>
      <c r="AW11" s="57">
        <f>'BREAK-EVEN CALCULATOR'!$D$5*AW10</f>
        <v>19843.000000000029</v>
      </c>
      <c r="AX11" s="57">
        <f>'BREAK-EVEN CALCULATOR'!$D$5*AX10</f>
        <v>20420.200000000077</v>
      </c>
      <c r="AY11" s="57">
        <f>'BREAK-EVEN CALCULATOR'!$D$5*AY10</f>
        <v>20657.199999999903</v>
      </c>
      <c r="AZ11" s="57">
        <f>'BREAK-EVEN CALCULATOR'!$D$5*AZ10</f>
        <v>21234.400000000114</v>
      </c>
      <c r="BA11" s="57">
        <f>'BREAK-EVEN CALCULATOR'!$D$5*BA10</f>
        <v>21471.400000000103</v>
      </c>
      <c r="BB11" s="57">
        <f>'BREAK-EVEN CALCULATOR'!$D$5*BB10</f>
        <v>22048.599999999988</v>
      </c>
      <c r="BC11" s="57">
        <f>'BREAK-EVEN CALCULATOR'!$D$5*BC10</f>
        <v>22285.600000000304</v>
      </c>
      <c r="BD11" s="57">
        <f>'BREAK-EVEN CALCULATOR'!$D$5*BD10</f>
        <v>22862.800000000188</v>
      </c>
      <c r="BE11" s="57">
        <f>'BREAK-EVEN CALCULATOR'!$D$5*BE10</f>
        <v>23099.800000000178</v>
      </c>
      <c r="BF11" s="57">
        <f>'BREAK-EVEN CALCULATOR'!$D$5*BF10</f>
        <v>23677.000000000226</v>
      </c>
      <c r="BG11" s="57">
        <f>'BREAK-EVEN CALCULATOR'!$D$5*BG10</f>
        <v>23914.000000000215</v>
      </c>
      <c r="BH11" s="57">
        <f>'BREAK-EVEN CALCULATOR'!$D$5*BH10</f>
        <v>24491.200000000099</v>
      </c>
      <c r="BI11" s="57">
        <f>'BREAK-EVEN CALCULATOR'!$D$5*BI10</f>
        <v>24728.200000000252</v>
      </c>
      <c r="BJ11" s="57">
        <f>'BREAK-EVEN CALCULATOR'!$D$5*BJ10</f>
        <v>25305.400000000136</v>
      </c>
      <c r="BK11" s="57">
        <f>'BREAK-EVEN CALCULATOR'!$D$5*BK10</f>
        <v>25542.400000000125</v>
      </c>
      <c r="BL11" s="57">
        <f>'BREAK-EVEN CALCULATOR'!$D$5*BL10</f>
        <v>26119.600000000173</v>
      </c>
      <c r="BM11" s="57">
        <f>'BREAK-EVEN CALCULATOR'!$D$5*BM10</f>
        <v>26356.600000000162</v>
      </c>
      <c r="BN11" s="57">
        <f>'BREAK-EVEN CALCULATOR'!$D$5*BN10</f>
        <v>26933.80000000021</v>
      </c>
      <c r="BO11" s="57">
        <f>'BREAK-EVEN CALCULATOR'!$D$5*BO10</f>
        <v>27170.800000000036</v>
      </c>
      <c r="BP11" s="57">
        <f>'BREAK-EVEN CALCULATOR'!$D$5*BP10</f>
        <v>27748.000000000247</v>
      </c>
      <c r="BQ11" s="57">
        <f>'BREAK-EVEN CALCULATOR'!$D$5*BQ10</f>
        <v>27985.000000000236</v>
      </c>
      <c r="BR11" s="57">
        <f>'BREAK-EVEN CALCULATOR'!$D$5*BR10</f>
        <v>28562.200000000121</v>
      </c>
      <c r="BS11" s="57">
        <f>'BREAK-EVEN CALCULATOR'!$D$5*BS10</f>
        <v>28799.200000000274</v>
      </c>
      <c r="BT11" s="57">
        <f>'BREAK-EVEN CALCULATOR'!$D$5*BT10</f>
        <v>29376.400000000158</v>
      </c>
      <c r="BU11" s="57">
        <f>'BREAK-EVEN CALCULATOR'!$D$5*BU10</f>
        <v>29613.400000000147</v>
      </c>
      <c r="BV11" s="57">
        <f>'BREAK-EVEN CALCULATOR'!$D$5*BV10</f>
        <v>30190.600000000195</v>
      </c>
      <c r="BW11" s="57">
        <f>'BREAK-EVEN CALCULATOR'!$D$5*BW10</f>
        <v>30427.600000000184</v>
      </c>
      <c r="BX11" s="57">
        <f>'BREAK-EVEN CALCULATOR'!$D$5*BX10</f>
        <v>31004.800000000068</v>
      </c>
      <c r="BY11" s="57">
        <f>'BREAK-EVEN CALCULATOR'!$D$5*BY10</f>
        <v>31241.800000000057</v>
      </c>
      <c r="BZ11" s="57">
        <f>'BREAK-EVEN CALCULATOR'!$D$5*BZ10</f>
        <v>31819.000000000106</v>
      </c>
      <c r="CA11" s="57">
        <f>'BREAK-EVEN CALCULATOR'!$D$5*CA10</f>
        <v>32056.000000000258</v>
      </c>
      <c r="CB11" s="57">
        <f>'BREAK-EVEN CALCULATOR'!$D$5*CB10</f>
        <v>32633.200000000143</v>
      </c>
      <c r="CC11" s="57">
        <f>'BREAK-EVEN CALCULATOR'!$D$5*CC10</f>
        <v>32870.200000000295</v>
      </c>
      <c r="CD11" s="57">
        <f>'BREAK-EVEN CALCULATOR'!$D$5*CD10</f>
        <v>33447.400000000343</v>
      </c>
      <c r="CE11" s="57">
        <f>'BREAK-EVEN CALCULATOR'!$D$5*CE10</f>
        <v>33684.400000000169</v>
      </c>
      <c r="CF11" s="57">
        <f>'BREAK-EVEN CALCULATOR'!$D$5*CF10</f>
        <v>34261.599999999889</v>
      </c>
      <c r="CG11" s="57">
        <f>'BREAK-EVEN CALCULATOR'!$D$5*CG10</f>
        <v>34838.800000000265</v>
      </c>
      <c r="CH11" s="57">
        <f>'BREAK-EVEN CALCULATOR'!$D$5*CH10</f>
        <v>35075.800000000418</v>
      </c>
      <c r="CI11" s="57">
        <f>'BREAK-EVEN CALCULATOR'!$D$5*CI10</f>
        <v>35653.000000000138</v>
      </c>
      <c r="CJ11" s="57">
        <f>'BREAK-EVEN CALCULATOR'!$D$5*CJ10</f>
        <v>35889.999999999964</v>
      </c>
      <c r="CK11" s="57">
        <f>'BREAK-EVEN CALCULATOR'!$D$5*CK10</f>
        <v>36467.200000000012</v>
      </c>
      <c r="CL11" s="57">
        <f>'BREAK-EVEN CALCULATOR'!$D$5*CL10</f>
        <v>36704.200000000492</v>
      </c>
      <c r="CM11" s="57">
        <f>'BREAK-EVEN CALCULATOR'!$D$5*CM10</f>
        <v>37281.400000000212</v>
      </c>
      <c r="CN11" s="57">
        <f>'BREAK-EVEN CALCULATOR'!$D$5*CN10</f>
        <v>37518.400000000038</v>
      </c>
      <c r="CO11" s="57">
        <f>'BREAK-EVEN CALCULATOR'!$D$5*CO10</f>
        <v>38095.600000000086</v>
      </c>
      <c r="CP11" s="57">
        <f>'BREAK-EVEN CALCULATOR'!$D$5*CP10</f>
        <v>38332.600000000239</v>
      </c>
      <c r="CQ11" s="57">
        <f>'BREAK-EVEN CALCULATOR'!$D$5*CQ10</f>
        <v>38909.800000000287</v>
      </c>
      <c r="CR11" s="57">
        <f>'BREAK-EVEN CALCULATOR'!$D$5*CR10</f>
        <v>39146.800000000112</v>
      </c>
      <c r="CS11" s="57">
        <f>'BREAK-EVEN CALCULATOR'!$D$5*CS10</f>
        <v>39723.999999999833</v>
      </c>
      <c r="CT11" s="57">
        <f>'BREAK-EVEN CALCULATOR'!$D$5*CT10</f>
        <v>39961.000000000313</v>
      </c>
      <c r="CU11" s="57">
        <f>'BREAK-EVEN CALCULATOR'!$D$5*CU10</f>
        <v>40538.200000000033</v>
      </c>
      <c r="CV11" s="57">
        <f>'BREAK-EVEN CALCULATOR'!$D$5*CV10</f>
        <v>40775.200000000186</v>
      </c>
      <c r="CW11" s="57">
        <f>'BREAK-EVEN CALCULATOR'!$D$5*CW10</f>
        <v>41352.399999999907</v>
      </c>
    </row>
    <row r="12" spans="1:101" x14ac:dyDescent="0.2">
      <c r="A12" s="47"/>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row>
    <row r="13" spans="1:101" ht="19" x14ac:dyDescent="0.2">
      <c r="A13" s="49" t="s">
        <v>44</v>
      </c>
      <c r="B13" s="50">
        <v>0.01</v>
      </c>
      <c r="C13" s="50">
        <v>0.02</v>
      </c>
      <c r="D13" s="50">
        <v>0.03</v>
      </c>
      <c r="E13" s="50">
        <v>0.04</v>
      </c>
      <c r="F13" s="50">
        <v>0.05</v>
      </c>
      <c r="G13" s="50">
        <v>0.06</v>
      </c>
      <c r="H13" s="50">
        <v>7.0000000000000007E-2</v>
      </c>
      <c r="I13" s="50">
        <v>0.08</v>
      </c>
      <c r="J13" s="50">
        <v>0.09</v>
      </c>
      <c r="K13" s="50">
        <v>0.1</v>
      </c>
      <c r="L13" s="50">
        <v>0.11</v>
      </c>
      <c r="M13" s="50">
        <v>0.12</v>
      </c>
      <c r="N13" s="50">
        <v>0.13</v>
      </c>
      <c r="O13" s="50">
        <v>0.14000000000000001</v>
      </c>
      <c r="P13" s="50">
        <v>0.15</v>
      </c>
      <c r="Q13" s="50">
        <v>0.16</v>
      </c>
      <c r="R13" s="50">
        <v>0.17</v>
      </c>
      <c r="S13" s="50">
        <v>0.18</v>
      </c>
      <c r="T13" s="50">
        <v>0.19</v>
      </c>
      <c r="U13" s="50">
        <v>0.2</v>
      </c>
      <c r="V13" s="50">
        <v>0.21</v>
      </c>
      <c r="W13" s="50">
        <v>0.22</v>
      </c>
      <c r="X13" s="50">
        <v>0.23</v>
      </c>
      <c r="Y13" s="50">
        <v>0.24</v>
      </c>
      <c r="Z13" s="50">
        <v>0.25</v>
      </c>
      <c r="AA13" s="50">
        <v>0.26</v>
      </c>
      <c r="AB13" s="50">
        <v>0.27</v>
      </c>
      <c r="AC13" s="50">
        <v>0.28000000000000003</v>
      </c>
      <c r="AD13" s="50">
        <v>0.28999999999999998</v>
      </c>
      <c r="AE13" s="50">
        <v>0.3</v>
      </c>
      <c r="AF13" s="50">
        <v>0.31</v>
      </c>
      <c r="AG13" s="50">
        <v>0.32</v>
      </c>
      <c r="AH13" s="50">
        <v>0.33</v>
      </c>
      <c r="AI13" s="50">
        <v>0.34</v>
      </c>
      <c r="AJ13" s="50">
        <v>0.35</v>
      </c>
      <c r="AK13" s="50">
        <v>0.36</v>
      </c>
      <c r="AL13" s="50">
        <v>0.37</v>
      </c>
      <c r="AM13" s="50">
        <v>0.38</v>
      </c>
      <c r="AN13" s="50">
        <v>0.39</v>
      </c>
      <c r="AO13" s="50">
        <v>0.4</v>
      </c>
      <c r="AP13" s="50">
        <v>0.41</v>
      </c>
      <c r="AQ13" s="50">
        <v>0.42</v>
      </c>
      <c r="AR13" s="50">
        <v>0.43</v>
      </c>
      <c r="AS13" s="50">
        <v>0.44</v>
      </c>
      <c r="AT13" s="50">
        <v>0.45</v>
      </c>
      <c r="AU13" s="50">
        <v>0.46</v>
      </c>
      <c r="AV13" s="50">
        <v>0.47</v>
      </c>
      <c r="AW13" s="50">
        <v>0.48</v>
      </c>
      <c r="AX13" s="50">
        <v>0.49</v>
      </c>
      <c r="AY13" s="50">
        <v>0.5</v>
      </c>
      <c r="AZ13" s="50">
        <v>0.51</v>
      </c>
      <c r="BA13" s="50">
        <v>0.52</v>
      </c>
      <c r="BB13" s="50">
        <v>0.53</v>
      </c>
      <c r="BC13" s="50">
        <v>0.54</v>
      </c>
      <c r="BD13" s="50">
        <v>0.55000000000000004</v>
      </c>
      <c r="BE13" s="50">
        <v>0.56000000000000005</v>
      </c>
      <c r="BF13" s="50">
        <v>0.56999999999999995</v>
      </c>
      <c r="BG13" s="50">
        <v>0.57999999999999996</v>
      </c>
      <c r="BH13" s="50">
        <v>0.59</v>
      </c>
      <c r="BI13" s="50">
        <v>0.6</v>
      </c>
      <c r="BJ13" s="50">
        <v>0.61</v>
      </c>
      <c r="BK13" s="50">
        <v>0.62</v>
      </c>
      <c r="BL13" s="50">
        <v>0.63</v>
      </c>
      <c r="BM13" s="50">
        <v>0.64</v>
      </c>
      <c r="BN13" s="50">
        <v>0.65</v>
      </c>
      <c r="BO13" s="50">
        <v>0.66</v>
      </c>
      <c r="BP13" s="50">
        <v>0.67</v>
      </c>
      <c r="BQ13" s="50">
        <v>0.68</v>
      </c>
      <c r="BR13" s="50">
        <v>0.69</v>
      </c>
      <c r="BS13" s="50">
        <v>0.7</v>
      </c>
      <c r="BT13" s="50">
        <v>0.71</v>
      </c>
      <c r="BU13" s="50">
        <v>0.72</v>
      </c>
      <c r="BV13" s="50">
        <v>0.73</v>
      </c>
      <c r="BW13" s="50">
        <v>0.74</v>
      </c>
      <c r="BX13" s="50">
        <v>0.75</v>
      </c>
      <c r="BY13" s="50">
        <v>0.76</v>
      </c>
      <c r="BZ13" s="50">
        <v>0.77</v>
      </c>
      <c r="CA13" s="50">
        <v>0.78</v>
      </c>
      <c r="CB13" s="50">
        <v>0.79</v>
      </c>
      <c r="CC13" s="50">
        <v>0.8</v>
      </c>
      <c r="CD13" s="50">
        <v>0.81</v>
      </c>
      <c r="CE13" s="50">
        <v>0.82</v>
      </c>
      <c r="CF13" s="50">
        <v>0.83</v>
      </c>
      <c r="CG13" s="50">
        <v>0.84</v>
      </c>
      <c r="CH13" s="50">
        <v>0.85</v>
      </c>
      <c r="CI13" s="50">
        <v>0.86</v>
      </c>
      <c r="CJ13" s="50">
        <v>0.87</v>
      </c>
      <c r="CK13" s="50">
        <v>0.88</v>
      </c>
      <c r="CL13" s="50">
        <v>0.89</v>
      </c>
      <c r="CM13" s="50">
        <v>0.9</v>
      </c>
      <c r="CN13" s="50">
        <v>0.91</v>
      </c>
      <c r="CO13" s="50">
        <v>0.92</v>
      </c>
      <c r="CP13" s="50">
        <v>0.93</v>
      </c>
      <c r="CQ13" s="50">
        <v>0.94</v>
      </c>
      <c r="CR13" s="50">
        <v>0.95</v>
      </c>
      <c r="CS13" s="50">
        <v>0.96</v>
      </c>
      <c r="CT13" s="50">
        <v>0.97</v>
      </c>
      <c r="CU13" s="50">
        <v>0.98</v>
      </c>
      <c r="CV13" s="50">
        <v>0.99</v>
      </c>
      <c r="CW13" s="50">
        <v>1</v>
      </c>
    </row>
    <row r="14" spans="1:101" ht="16" x14ac:dyDescent="0.2">
      <c r="A14" s="51" t="s">
        <v>55</v>
      </c>
      <c r="B14" s="52">
        <f>IF('BREAK-EVEN CALCULATOR'!$F$12=TRUE,ROUNDDOWN('BREAK-EVEN CALCULATOR'!$D$6*'BREAK-EVEN CALCULATOR'!$D$8*B$13,0),0)</f>
        <v>46</v>
      </c>
      <c r="C14" s="52">
        <f>IF('BREAK-EVEN CALCULATOR'!$F$12=TRUE,ROUNDDOWN('BREAK-EVEN CALCULATOR'!$D$6*'BREAK-EVEN CALCULATOR'!$D$8*C$13,0),0)</f>
        <v>93</v>
      </c>
      <c r="D14" s="52">
        <f>IF('BREAK-EVEN CALCULATOR'!$F$12=TRUE,ROUNDDOWN('BREAK-EVEN CALCULATOR'!$D$6*'BREAK-EVEN CALCULATOR'!$D$8*D$13,0),0)</f>
        <v>139</v>
      </c>
      <c r="E14" s="52">
        <f>IF('BREAK-EVEN CALCULATOR'!$F$12=TRUE,ROUNDDOWN('BREAK-EVEN CALCULATOR'!$D$6*'BREAK-EVEN CALCULATOR'!$D$8*E$13,0),0)</f>
        <v>186</v>
      </c>
      <c r="F14" s="52">
        <f>IF('BREAK-EVEN CALCULATOR'!$F$12=TRUE,ROUNDDOWN('BREAK-EVEN CALCULATOR'!$D$6*'BREAK-EVEN CALCULATOR'!$D$8*F$13,0),0)</f>
        <v>232</v>
      </c>
      <c r="G14" s="52">
        <f>IF('BREAK-EVEN CALCULATOR'!$F$12=TRUE,ROUNDDOWN('BREAK-EVEN CALCULATOR'!$D$6*'BREAK-EVEN CALCULATOR'!$D$8*G$13,0),0)</f>
        <v>279</v>
      </c>
      <c r="H14" s="52">
        <f>IF('BREAK-EVEN CALCULATOR'!$F$12=TRUE,ROUNDDOWN('BREAK-EVEN CALCULATOR'!$D$6*'BREAK-EVEN CALCULATOR'!$D$8*H$13,0),0)</f>
        <v>325</v>
      </c>
      <c r="I14" s="52">
        <f>IF('BREAK-EVEN CALCULATOR'!$F$12=TRUE,ROUNDDOWN('BREAK-EVEN CALCULATOR'!$D$6*'BREAK-EVEN CALCULATOR'!$D$8*I$13,0),0)</f>
        <v>372</v>
      </c>
      <c r="J14" s="52">
        <f>IF('BREAK-EVEN CALCULATOR'!$F$12=TRUE,ROUNDDOWN('BREAK-EVEN CALCULATOR'!$D$6*'BREAK-EVEN CALCULATOR'!$D$8*J$13,0),0)</f>
        <v>418</v>
      </c>
      <c r="K14" s="52">
        <f>IF('BREAK-EVEN CALCULATOR'!$F$12=TRUE,ROUNDDOWN('BREAK-EVEN CALCULATOR'!$D$6*'BREAK-EVEN CALCULATOR'!$D$8*K$13,0),0)</f>
        <v>465</v>
      </c>
      <c r="L14" s="52">
        <f>IF('BREAK-EVEN CALCULATOR'!$F$12=TRUE,ROUNDDOWN('BREAK-EVEN CALCULATOR'!$D$6*'BREAK-EVEN CALCULATOR'!$D$8*L$13,0),0)</f>
        <v>511</v>
      </c>
      <c r="M14" s="52">
        <f>IF('BREAK-EVEN CALCULATOR'!$F$12=TRUE,ROUNDDOWN('BREAK-EVEN CALCULATOR'!$D$6*'BREAK-EVEN CALCULATOR'!$D$8*M$13,0),0)</f>
        <v>558</v>
      </c>
      <c r="N14" s="52">
        <f>IF('BREAK-EVEN CALCULATOR'!$F$12=TRUE,ROUNDDOWN('BREAK-EVEN CALCULATOR'!$D$6*'BREAK-EVEN CALCULATOR'!$D$8*N$13,0),0)</f>
        <v>604</v>
      </c>
      <c r="O14" s="52">
        <f>IF('BREAK-EVEN CALCULATOR'!$F$12=TRUE,ROUNDDOWN('BREAK-EVEN CALCULATOR'!$D$6*'BREAK-EVEN CALCULATOR'!$D$8*O$13,0),0)</f>
        <v>651</v>
      </c>
      <c r="P14" s="52">
        <f>IF('BREAK-EVEN CALCULATOR'!$F$12=TRUE,ROUNDDOWN('BREAK-EVEN CALCULATOR'!$D$6*'BREAK-EVEN CALCULATOR'!$D$8*P$13,0),0)</f>
        <v>697</v>
      </c>
      <c r="Q14" s="52">
        <f>IF('BREAK-EVEN CALCULATOR'!$F$12=TRUE,ROUNDDOWN('BREAK-EVEN CALCULATOR'!$D$6*'BREAK-EVEN CALCULATOR'!$D$8*Q$13,0),0)</f>
        <v>744</v>
      </c>
      <c r="R14" s="52">
        <f>IF('BREAK-EVEN CALCULATOR'!$F$12=TRUE,ROUNDDOWN('BREAK-EVEN CALCULATOR'!$D$6*'BREAK-EVEN CALCULATOR'!$D$8*R$13,0),0)</f>
        <v>790</v>
      </c>
      <c r="S14" s="52">
        <f>IF('BREAK-EVEN CALCULATOR'!$F$12=TRUE,ROUNDDOWN('BREAK-EVEN CALCULATOR'!$D$6*'BREAK-EVEN CALCULATOR'!$D$8*S$13,0),0)</f>
        <v>837</v>
      </c>
      <c r="T14" s="52">
        <f>IF('BREAK-EVEN CALCULATOR'!$F$12=TRUE,ROUNDDOWN('BREAK-EVEN CALCULATOR'!$D$6*'BREAK-EVEN CALCULATOR'!$D$8*T$13,0),0)</f>
        <v>883</v>
      </c>
      <c r="U14" s="52">
        <f>IF('BREAK-EVEN CALCULATOR'!$F$12=TRUE,ROUNDDOWN('BREAK-EVEN CALCULATOR'!$D$6*'BREAK-EVEN CALCULATOR'!$D$8*U$13,0),0)</f>
        <v>930</v>
      </c>
      <c r="V14" s="52">
        <f>IF('BREAK-EVEN CALCULATOR'!$F$12=TRUE,ROUNDDOWN('BREAK-EVEN CALCULATOR'!$D$6*'BREAK-EVEN CALCULATOR'!$D$8*V$13,0),0)</f>
        <v>976</v>
      </c>
      <c r="W14" s="52">
        <f>IF('BREAK-EVEN CALCULATOR'!$F$12=TRUE,ROUNDDOWN('BREAK-EVEN CALCULATOR'!$D$6*'BREAK-EVEN CALCULATOR'!$D$8*W$13,0),0)</f>
        <v>1023</v>
      </c>
      <c r="X14" s="52">
        <f>IF('BREAK-EVEN CALCULATOR'!$F$12=TRUE,ROUNDDOWN('BREAK-EVEN CALCULATOR'!$D$6*'BREAK-EVEN CALCULATOR'!$D$8*X$13,0),0)</f>
        <v>1069</v>
      </c>
      <c r="Y14" s="52">
        <f>IF('BREAK-EVEN CALCULATOR'!$F$12=TRUE,ROUNDDOWN('BREAK-EVEN CALCULATOR'!$D$6*'BREAK-EVEN CALCULATOR'!$D$8*Y$13,0),0)</f>
        <v>1116</v>
      </c>
      <c r="Z14" s="52">
        <f>IF('BREAK-EVEN CALCULATOR'!$F$12=TRUE,ROUNDDOWN('BREAK-EVEN CALCULATOR'!$D$6*'BREAK-EVEN CALCULATOR'!$D$8*Z$13,0),0)</f>
        <v>1162</v>
      </c>
      <c r="AA14" s="52">
        <f>IF('BREAK-EVEN CALCULATOR'!$F$12=TRUE,ROUNDDOWN('BREAK-EVEN CALCULATOR'!$D$6*'BREAK-EVEN CALCULATOR'!$D$8*AA$13,0),0)</f>
        <v>1209</v>
      </c>
      <c r="AB14" s="52">
        <f>IF('BREAK-EVEN CALCULATOR'!$F$12=TRUE,ROUNDDOWN('BREAK-EVEN CALCULATOR'!$D$6*'BREAK-EVEN CALCULATOR'!$D$8*AB$13,0),0)</f>
        <v>1255</v>
      </c>
      <c r="AC14" s="52">
        <f>IF('BREAK-EVEN CALCULATOR'!$F$12=TRUE,ROUNDDOWN('BREAK-EVEN CALCULATOR'!$D$6*'BREAK-EVEN CALCULATOR'!$D$8*AC$13,0),0)</f>
        <v>1302</v>
      </c>
      <c r="AD14" s="52">
        <f>IF('BREAK-EVEN CALCULATOR'!$F$12=TRUE,ROUNDDOWN('BREAK-EVEN CALCULATOR'!$D$6*'BREAK-EVEN CALCULATOR'!$D$8*AD$13,0),0)</f>
        <v>1348</v>
      </c>
      <c r="AE14" s="52">
        <f>IF('BREAK-EVEN CALCULATOR'!$F$12=TRUE,ROUNDDOWN('BREAK-EVEN CALCULATOR'!$D$6*'BREAK-EVEN CALCULATOR'!$D$8*AE$13,0),0)</f>
        <v>1395</v>
      </c>
      <c r="AF14" s="52">
        <f>IF('BREAK-EVEN CALCULATOR'!$F$12=TRUE,ROUNDDOWN('BREAK-EVEN CALCULATOR'!$D$6*'BREAK-EVEN CALCULATOR'!$D$8*AF$13,0),0)</f>
        <v>1441</v>
      </c>
      <c r="AG14" s="52">
        <f>IF('BREAK-EVEN CALCULATOR'!$F$12=TRUE,ROUNDDOWN('BREAK-EVEN CALCULATOR'!$D$6*'BREAK-EVEN CALCULATOR'!$D$8*AG$13,0),0)</f>
        <v>1488</v>
      </c>
      <c r="AH14" s="52">
        <f>IF('BREAK-EVEN CALCULATOR'!$F$12=TRUE,ROUNDDOWN('BREAK-EVEN CALCULATOR'!$D$6*'BREAK-EVEN CALCULATOR'!$D$8*AH$13,0),0)</f>
        <v>1534</v>
      </c>
      <c r="AI14" s="52">
        <f>IF('BREAK-EVEN CALCULATOR'!$F$12=TRUE,ROUNDDOWN('BREAK-EVEN CALCULATOR'!$D$6*'BREAK-EVEN CALCULATOR'!$D$8*AI$13,0),0)</f>
        <v>1581</v>
      </c>
      <c r="AJ14" s="52">
        <f>IF('BREAK-EVEN CALCULATOR'!$F$12=TRUE,ROUNDDOWN('BREAK-EVEN CALCULATOR'!$D$6*'BREAK-EVEN CALCULATOR'!$D$8*AJ$13,0),0)</f>
        <v>1627</v>
      </c>
      <c r="AK14" s="52">
        <f>IF('BREAK-EVEN CALCULATOR'!$F$12=TRUE,ROUNDDOWN('BREAK-EVEN CALCULATOR'!$D$6*'BREAK-EVEN CALCULATOR'!$D$8*AK$13,0),0)</f>
        <v>1674</v>
      </c>
      <c r="AL14" s="52">
        <f>IF('BREAK-EVEN CALCULATOR'!$F$12=TRUE,ROUNDDOWN('BREAK-EVEN CALCULATOR'!$D$6*'BREAK-EVEN CALCULATOR'!$D$8*AL$13,0),0)</f>
        <v>1720</v>
      </c>
      <c r="AM14" s="52">
        <f>IF('BREAK-EVEN CALCULATOR'!$F$12=TRUE,ROUNDDOWN('BREAK-EVEN CALCULATOR'!$D$6*'BREAK-EVEN CALCULATOR'!$D$8*AM$13,0),0)</f>
        <v>1767</v>
      </c>
      <c r="AN14" s="52">
        <f>IF('BREAK-EVEN CALCULATOR'!$F$12=TRUE,ROUNDDOWN('BREAK-EVEN CALCULATOR'!$D$6*'BREAK-EVEN CALCULATOR'!$D$8*AN$13,0),0)</f>
        <v>1813</v>
      </c>
      <c r="AO14" s="52">
        <f>IF('BREAK-EVEN CALCULATOR'!$F$12=TRUE,ROUNDDOWN('BREAK-EVEN CALCULATOR'!$D$6*'BREAK-EVEN CALCULATOR'!$D$8*AO$13,0),0)</f>
        <v>1860</v>
      </c>
      <c r="AP14" s="52">
        <f>IF('BREAK-EVEN CALCULATOR'!$F$12=TRUE,ROUNDDOWN('BREAK-EVEN CALCULATOR'!$D$6*'BREAK-EVEN CALCULATOR'!$D$8*AP$13,0),0)</f>
        <v>1906</v>
      </c>
      <c r="AQ14" s="52">
        <f>IF('BREAK-EVEN CALCULATOR'!$F$12=TRUE,ROUNDDOWN('BREAK-EVEN CALCULATOR'!$D$6*'BREAK-EVEN CALCULATOR'!$D$8*AQ$13,0),0)</f>
        <v>1953</v>
      </c>
      <c r="AR14" s="52">
        <f>IF('BREAK-EVEN CALCULATOR'!$F$12=TRUE,ROUNDDOWN('BREAK-EVEN CALCULATOR'!$D$6*'BREAK-EVEN CALCULATOR'!$D$8*AR$13,0),0)</f>
        <v>2000</v>
      </c>
      <c r="AS14" s="52">
        <f>IF('BREAK-EVEN CALCULATOR'!$F$12=TRUE,ROUNDDOWN('BREAK-EVEN CALCULATOR'!$D$6*'BREAK-EVEN CALCULATOR'!$D$8*AS$13,0),0)</f>
        <v>2046</v>
      </c>
      <c r="AT14" s="52">
        <f>IF('BREAK-EVEN CALCULATOR'!$F$12=TRUE,ROUNDDOWN('BREAK-EVEN CALCULATOR'!$D$6*'BREAK-EVEN CALCULATOR'!$D$8*AT$13,0),0)</f>
        <v>2093</v>
      </c>
      <c r="AU14" s="52">
        <f>IF('BREAK-EVEN CALCULATOR'!$F$12=TRUE,ROUNDDOWN('BREAK-EVEN CALCULATOR'!$D$6*'BREAK-EVEN CALCULATOR'!$D$8*AU$13,0),0)</f>
        <v>2139</v>
      </c>
      <c r="AV14" s="52">
        <f>IF('BREAK-EVEN CALCULATOR'!$F$12=TRUE,ROUNDDOWN('BREAK-EVEN CALCULATOR'!$D$6*'BREAK-EVEN CALCULATOR'!$D$8*AV$13,0),0)</f>
        <v>2186</v>
      </c>
      <c r="AW14" s="52">
        <f>IF('BREAK-EVEN CALCULATOR'!$F$12=TRUE,ROUNDDOWN('BREAK-EVEN CALCULATOR'!$D$6*'BREAK-EVEN CALCULATOR'!$D$8*AW$13,0),0)</f>
        <v>2232</v>
      </c>
      <c r="AX14" s="52">
        <f>IF('BREAK-EVEN CALCULATOR'!$F$12=TRUE,ROUNDDOWN('BREAK-EVEN CALCULATOR'!$D$6*'BREAK-EVEN CALCULATOR'!$D$8*AX$13,0),0)</f>
        <v>2279</v>
      </c>
      <c r="AY14" s="52">
        <f>IF('BREAK-EVEN CALCULATOR'!$F$12=TRUE,ROUNDDOWN('BREAK-EVEN CALCULATOR'!$D$6*'BREAK-EVEN CALCULATOR'!$D$8*AY$13,0),0)</f>
        <v>2325</v>
      </c>
      <c r="AZ14" s="52">
        <f>IF('BREAK-EVEN CALCULATOR'!$F$12=TRUE,ROUNDDOWN('BREAK-EVEN CALCULATOR'!$D$6*'BREAK-EVEN CALCULATOR'!$D$8*AZ$13,0),0)</f>
        <v>2372</v>
      </c>
      <c r="BA14" s="52">
        <f>IF('BREAK-EVEN CALCULATOR'!$F$12=TRUE,ROUNDDOWN('BREAK-EVEN CALCULATOR'!$D$6*'BREAK-EVEN CALCULATOR'!$D$8*BA$13,0),0)</f>
        <v>2418</v>
      </c>
      <c r="BB14" s="52">
        <f>IF('BREAK-EVEN CALCULATOR'!$F$12=TRUE,ROUNDDOWN('BREAK-EVEN CALCULATOR'!$D$6*'BREAK-EVEN CALCULATOR'!$D$8*BB$13,0),0)</f>
        <v>2465</v>
      </c>
      <c r="BC14" s="52">
        <f>IF('BREAK-EVEN CALCULATOR'!$F$12=TRUE,ROUNDDOWN('BREAK-EVEN CALCULATOR'!$D$6*'BREAK-EVEN CALCULATOR'!$D$8*BC$13,0),0)</f>
        <v>2511</v>
      </c>
      <c r="BD14" s="52">
        <f>IF('BREAK-EVEN CALCULATOR'!$F$12=TRUE,ROUNDDOWN('BREAK-EVEN CALCULATOR'!$D$6*'BREAK-EVEN CALCULATOR'!$D$8*BD$13,0),0)</f>
        <v>2558</v>
      </c>
      <c r="BE14" s="52">
        <f>IF('BREAK-EVEN CALCULATOR'!$F$12=TRUE,ROUNDDOWN('BREAK-EVEN CALCULATOR'!$D$6*'BREAK-EVEN CALCULATOR'!$D$8*BE$13,0),0)</f>
        <v>2604</v>
      </c>
      <c r="BF14" s="52">
        <f>IF('BREAK-EVEN CALCULATOR'!$F$12=TRUE,ROUNDDOWN('BREAK-EVEN CALCULATOR'!$D$6*'BREAK-EVEN CALCULATOR'!$D$8*BF$13,0),0)</f>
        <v>2651</v>
      </c>
      <c r="BG14" s="52">
        <f>IF('BREAK-EVEN CALCULATOR'!$F$12=TRUE,ROUNDDOWN('BREAK-EVEN CALCULATOR'!$D$6*'BREAK-EVEN CALCULATOR'!$D$8*BG$13,0),0)</f>
        <v>2697</v>
      </c>
      <c r="BH14" s="52">
        <f>IF('BREAK-EVEN CALCULATOR'!$F$12=TRUE,ROUNDDOWN('BREAK-EVEN CALCULATOR'!$D$6*'BREAK-EVEN CALCULATOR'!$D$8*BH$13,0),0)</f>
        <v>2744</v>
      </c>
      <c r="BI14" s="52">
        <f>IF('BREAK-EVEN CALCULATOR'!$F$12=TRUE,ROUNDDOWN('BREAK-EVEN CALCULATOR'!$D$6*'BREAK-EVEN CALCULATOR'!$D$8*BI$13,0),0)</f>
        <v>2790</v>
      </c>
      <c r="BJ14" s="52">
        <f>IF('BREAK-EVEN CALCULATOR'!$F$12=TRUE,ROUNDDOWN('BREAK-EVEN CALCULATOR'!$D$6*'BREAK-EVEN CALCULATOR'!$D$8*BJ$13,0),0)</f>
        <v>2837</v>
      </c>
      <c r="BK14" s="52">
        <f>IF('BREAK-EVEN CALCULATOR'!$F$12=TRUE,ROUNDDOWN('BREAK-EVEN CALCULATOR'!$D$6*'BREAK-EVEN CALCULATOR'!$D$8*BK$13,0),0)</f>
        <v>2883</v>
      </c>
      <c r="BL14" s="52">
        <f>IF('BREAK-EVEN CALCULATOR'!$F$12=TRUE,ROUNDDOWN('BREAK-EVEN CALCULATOR'!$D$6*'BREAK-EVEN CALCULATOR'!$D$8*BL$13,0),0)</f>
        <v>2930</v>
      </c>
      <c r="BM14" s="52">
        <f>IF('BREAK-EVEN CALCULATOR'!$F$12=TRUE,ROUNDDOWN('BREAK-EVEN CALCULATOR'!$D$6*'BREAK-EVEN CALCULATOR'!$D$8*BM$13,0),0)</f>
        <v>2976</v>
      </c>
      <c r="BN14" s="52">
        <f>IF('BREAK-EVEN CALCULATOR'!$F$12=TRUE,ROUNDDOWN('BREAK-EVEN CALCULATOR'!$D$6*'BREAK-EVEN CALCULATOR'!$D$8*BN$13,0),0)</f>
        <v>3023</v>
      </c>
      <c r="BO14" s="52">
        <f>IF('BREAK-EVEN CALCULATOR'!$F$12=TRUE,ROUNDDOWN('BREAK-EVEN CALCULATOR'!$D$6*'BREAK-EVEN CALCULATOR'!$D$8*BO$13,0),0)</f>
        <v>3069</v>
      </c>
      <c r="BP14" s="52">
        <f>IF('BREAK-EVEN CALCULATOR'!$F$12=TRUE,ROUNDDOWN('BREAK-EVEN CALCULATOR'!$D$6*'BREAK-EVEN CALCULATOR'!$D$8*BP$13,0),0)</f>
        <v>3116</v>
      </c>
      <c r="BQ14" s="52">
        <f>IF('BREAK-EVEN CALCULATOR'!$F$12=TRUE,ROUNDDOWN('BREAK-EVEN CALCULATOR'!$D$6*'BREAK-EVEN CALCULATOR'!$D$8*BQ$13,0),0)</f>
        <v>3162</v>
      </c>
      <c r="BR14" s="52">
        <f>IF('BREAK-EVEN CALCULATOR'!$F$12=TRUE,ROUNDDOWN('BREAK-EVEN CALCULATOR'!$D$6*'BREAK-EVEN CALCULATOR'!$D$8*BR$13,0),0)</f>
        <v>3209</v>
      </c>
      <c r="BS14" s="52">
        <f>IF('BREAK-EVEN CALCULATOR'!$F$12=TRUE,ROUNDDOWN('BREAK-EVEN CALCULATOR'!$D$6*'BREAK-EVEN CALCULATOR'!$D$8*BS$13,0),0)</f>
        <v>3255</v>
      </c>
      <c r="BT14" s="52">
        <f>IF('BREAK-EVEN CALCULATOR'!$F$12=TRUE,ROUNDDOWN('BREAK-EVEN CALCULATOR'!$D$6*'BREAK-EVEN CALCULATOR'!$D$8*BT$13,0),0)</f>
        <v>3302</v>
      </c>
      <c r="BU14" s="52">
        <f>IF('BREAK-EVEN CALCULATOR'!$F$12=TRUE,ROUNDDOWN('BREAK-EVEN CALCULATOR'!$D$6*'BREAK-EVEN CALCULATOR'!$D$8*BU$13,0),0)</f>
        <v>3348</v>
      </c>
      <c r="BV14" s="52">
        <f>IF('BREAK-EVEN CALCULATOR'!$F$12=TRUE,ROUNDDOWN('BREAK-EVEN CALCULATOR'!$D$6*'BREAK-EVEN CALCULATOR'!$D$8*BV$13,0),0)</f>
        <v>3395</v>
      </c>
      <c r="BW14" s="52">
        <f>IF('BREAK-EVEN CALCULATOR'!$F$12=TRUE,ROUNDDOWN('BREAK-EVEN CALCULATOR'!$D$6*'BREAK-EVEN CALCULATOR'!$D$8*BW$13,0),0)</f>
        <v>3441</v>
      </c>
      <c r="BX14" s="52">
        <f>IF('BREAK-EVEN CALCULATOR'!$F$12=TRUE,ROUNDDOWN('BREAK-EVEN CALCULATOR'!$D$6*'BREAK-EVEN CALCULATOR'!$D$8*BX$13,0),0)</f>
        <v>3488</v>
      </c>
      <c r="BY14" s="52">
        <f>IF('BREAK-EVEN CALCULATOR'!$F$12=TRUE,ROUNDDOWN('BREAK-EVEN CALCULATOR'!$D$6*'BREAK-EVEN CALCULATOR'!$D$8*BY$13,0),0)</f>
        <v>3534</v>
      </c>
      <c r="BZ14" s="52">
        <f>IF('BREAK-EVEN CALCULATOR'!$F$12=TRUE,ROUNDDOWN('BREAK-EVEN CALCULATOR'!$D$6*'BREAK-EVEN CALCULATOR'!$D$8*BZ$13,0),0)</f>
        <v>3581</v>
      </c>
      <c r="CA14" s="52">
        <f>IF('BREAK-EVEN CALCULATOR'!$F$12=TRUE,ROUNDDOWN('BREAK-EVEN CALCULATOR'!$D$6*'BREAK-EVEN CALCULATOR'!$D$8*CA$13,0),0)</f>
        <v>3627</v>
      </c>
      <c r="CB14" s="52">
        <f>IF('BREAK-EVEN CALCULATOR'!$F$12=TRUE,ROUNDDOWN('BREAK-EVEN CALCULATOR'!$D$6*'BREAK-EVEN CALCULATOR'!$D$8*CB$13,0),0)</f>
        <v>3674</v>
      </c>
      <c r="CC14" s="52">
        <f>IF('BREAK-EVEN CALCULATOR'!$F$12=TRUE,ROUNDDOWN('BREAK-EVEN CALCULATOR'!$D$6*'BREAK-EVEN CALCULATOR'!$D$8*CC$13,0),0)</f>
        <v>3720</v>
      </c>
      <c r="CD14" s="52">
        <f>IF('BREAK-EVEN CALCULATOR'!$F$12=TRUE,ROUNDDOWN('BREAK-EVEN CALCULATOR'!$D$6*'BREAK-EVEN CALCULATOR'!$D$8*CD$13,0),0)</f>
        <v>3767</v>
      </c>
      <c r="CE14" s="52">
        <f>IF('BREAK-EVEN CALCULATOR'!$F$12=TRUE,ROUNDDOWN('BREAK-EVEN CALCULATOR'!$D$6*'BREAK-EVEN CALCULATOR'!$D$8*CE$13,0),0)</f>
        <v>3813</v>
      </c>
      <c r="CF14" s="52">
        <f>IF('BREAK-EVEN CALCULATOR'!$F$12=TRUE,ROUNDDOWN('BREAK-EVEN CALCULATOR'!$D$6*'BREAK-EVEN CALCULATOR'!$D$8*CF$13,0),0)</f>
        <v>3860</v>
      </c>
      <c r="CG14" s="52">
        <f>IF('BREAK-EVEN CALCULATOR'!$F$12=TRUE,ROUNDDOWN('BREAK-EVEN CALCULATOR'!$D$6*'BREAK-EVEN CALCULATOR'!$D$8*CG$13,0),0)</f>
        <v>3907</v>
      </c>
      <c r="CH14" s="52">
        <f>IF('BREAK-EVEN CALCULATOR'!$F$12=TRUE,ROUNDDOWN('BREAK-EVEN CALCULATOR'!$D$6*'BREAK-EVEN CALCULATOR'!$D$8*CH$13,0),0)</f>
        <v>3953</v>
      </c>
      <c r="CI14" s="52">
        <f>IF('BREAK-EVEN CALCULATOR'!$F$12=TRUE,ROUNDDOWN('BREAK-EVEN CALCULATOR'!$D$6*'BREAK-EVEN CALCULATOR'!$D$8*CI$13,0),0)</f>
        <v>4000</v>
      </c>
      <c r="CJ14" s="52">
        <f>IF('BREAK-EVEN CALCULATOR'!$F$12=TRUE,ROUNDDOWN('BREAK-EVEN CALCULATOR'!$D$6*'BREAK-EVEN CALCULATOR'!$D$8*CJ$13,0),0)</f>
        <v>4046</v>
      </c>
      <c r="CK14" s="52">
        <f>IF('BREAK-EVEN CALCULATOR'!$F$12=TRUE,ROUNDDOWN('BREAK-EVEN CALCULATOR'!$D$6*'BREAK-EVEN CALCULATOR'!$D$8*CK$13,0),0)</f>
        <v>4093</v>
      </c>
      <c r="CL14" s="52">
        <f>IF('BREAK-EVEN CALCULATOR'!$F$12=TRUE,ROUNDDOWN('BREAK-EVEN CALCULATOR'!$D$6*'BREAK-EVEN CALCULATOR'!$D$8*CL$13,0),0)</f>
        <v>4139</v>
      </c>
      <c r="CM14" s="52">
        <f>IF('BREAK-EVEN CALCULATOR'!$F$12=TRUE,ROUNDDOWN('BREAK-EVEN CALCULATOR'!$D$6*'BREAK-EVEN CALCULATOR'!$D$8*CM$13,0),0)</f>
        <v>4186</v>
      </c>
      <c r="CN14" s="52">
        <f>IF('BREAK-EVEN CALCULATOR'!$F$12=TRUE,ROUNDDOWN('BREAK-EVEN CALCULATOR'!$D$6*'BREAK-EVEN CALCULATOR'!$D$8*CN$13,0),0)</f>
        <v>4232</v>
      </c>
      <c r="CO14" s="52">
        <f>IF('BREAK-EVEN CALCULATOR'!$F$12=TRUE,ROUNDDOWN('BREAK-EVEN CALCULATOR'!$D$6*'BREAK-EVEN CALCULATOR'!$D$8*CO$13,0),0)</f>
        <v>4279</v>
      </c>
      <c r="CP14" s="52">
        <f>IF('BREAK-EVEN CALCULATOR'!$F$12=TRUE,ROUNDDOWN('BREAK-EVEN CALCULATOR'!$D$6*'BREAK-EVEN CALCULATOR'!$D$8*CP$13,0),0)</f>
        <v>4325</v>
      </c>
      <c r="CQ14" s="52">
        <f>IF('BREAK-EVEN CALCULATOR'!$F$12=TRUE,ROUNDDOWN('BREAK-EVEN CALCULATOR'!$D$6*'BREAK-EVEN CALCULATOR'!$D$8*CQ$13,0),0)</f>
        <v>4372</v>
      </c>
      <c r="CR14" s="52">
        <f>IF('BREAK-EVEN CALCULATOR'!$F$12=TRUE,ROUNDDOWN('BREAK-EVEN CALCULATOR'!$D$6*'BREAK-EVEN CALCULATOR'!$D$8*CR$13,0),0)</f>
        <v>4418</v>
      </c>
      <c r="CS14" s="52">
        <f>IF('BREAK-EVEN CALCULATOR'!$F$12=TRUE,ROUNDDOWN('BREAK-EVEN CALCULATOR'!$D$6*'BREAK-EVEN CALCULATOR'!$D$8*CS$13,0),0)</f>
        <v>4465</v>
      </c>
      <c r="CT14" s="52">
        <f>IF('BREAK-EVEN CALCULATOR'!$F$12=TRUE,ROUNDDOWN('BREAK-EVEN CALCULATOR'!$D$6*'BREAK-EVEN CALCULATOR'!$D$8*CT$13,0),0)</f>
        <v>4511</v>
      </c>
      <c r="CU14" s="52">
        <f>IF('BREAK-EVEN CALCULATOR'!$F$12=TRUE,ROUNDDOWN('BREAK-EVEN CALCULATOR'!$D$6*'BREAK-EVEN CALCULATOR'!$D$8*CU$13,0),0)</f>
        <v>4558</v>
      </c>
      <c r="CV14" s="52">
        <f>IF('BREAK-EVEN CALCULATOR'!$F$12=TRUE,ROUNDDOWN('BREAK-EVEN CALCULATOR'!$D$6*'BREAK-EVEN CALCULATOR'!$D$8*CV$13,0),0)</f>
        <v>4604</v>
      </c>
      <c r="CW14" s="52">
        <f>IF('BREAK-EVEN CALCULATOR'!$F$12=TRUE,ROUNDDOWN('BREAK-EVEN CALCULATOR'!$D$6*'BREAK-EVEN CALCULATOR'!$D$8*CW$13,0),0)</f>
        <v>4651</v>
      </c>
    </row>
    <row r="15" spans="1:101" ht="16" x14ac:dyDescent="0.2">
      <c r="A15" s="51" t="s">
        <v>56</v>
      </c>
      <c r="B15" s="52">
        <f>IF('BREAK-EVEN CALCULATOR'!$F$12=TRUE,ROUNDDOWN('BREAK-EVEN CALCULATOR'!$D$6*'BREAK-EVEN CALCULATOR'!$D$9*B$13,0),0)</f>
        <v>4</v>
      </c>
      <c r="C15" s="52">
        <f>IF('BREAK-EVEN CALCULATOR'!$F$12=TRUE,ROUNDDOWN('BREAK-EVEN CALCULATOR'!$D$6*'BREAK-EVEN CALCULATOR'!$D$9*C$13,0),0)</f>
        <v>8</v>
      </c>
      <c r="D15" s="52">
        <f>IF('BREAK-EVEN CALCULATOR'!$F$12=TRUE,ROUNDDOWN('BREAK-EVEN CALCULATOR'!$D$6*'BREAK-EVEN CALCULATOR'!$D$9*D$13,0),0)</f>
        <v>13</v>
      </c>
      <c r="E15" s="52">
        <f>IF('BREAK-EVEN CALCULATOR'!$F$12=TRUE,ROUNDDOWN('BREAK-EVEN CALCULATOR'!$D$6*'BREAK-EVEN CALCULATOR'!$D$9*E$13,0),0)</f>
        <v>17</v>
      </c>
      <c r="F15" s="52">
        <f>IF('BREAK-EVEN CALCULATOR'!$F$12=TRUE,ROUNDDOWN('BREAK-EVEN CALCULATOR'!$D$6*'BREAK-EVEN CALCULATOR'!$D$9*F$13,0),0)</f>
        <v>22</v>
      </c>
      <c r="G15" s="52">
        <f>IF('BREAK-EVEN CALCULATOR'!$F$12=TRUE,ROUNDDOWN('BREAK-EVEN CALCULATOR'!$D$6*'BREAK-EVEN CALCULATOR'!$D$9*G$13,0),0)</f>
        <v>26</v>
      </c>
      <c r="H15" s="52">
        <f>IF('BREAK-EVEN CALCULATOR'!$F$12=TRUE,ROUNDDOWN('BREAK-EVEN CALCULATOR'!$D$6*'BREAK-EVEN CALCULATOR'!$D$9*H$13,0),0)</f>
        <v>31</v>
      </c>
      <c r="I15" s="52">
        <f>IF('BREAK-EVEN CALCULATOR'!$F$12=TRUE,ROUNDDOWN('BREAK-EVEN CALCULATOR'!$D$6*'BREAK-EVEN CALCULATOR'!$D$9*I$13,0),0)</f>
        <v>35</v>
      </c>
      <c r="J15" s="52">
        <f>IF('BREAK-EVEN CALCULATOR'!$F$12=TRUE,ROUNDDOWN('BREAK-EVEN CALCULATOR'!$D$6*'BREAK-EVEN CALCULATOR'!$D$9*J$13,0),0)</f>
        <v>40</v>
      </c>
      <c r="K15" s="52">
        <f>IF('BREAK-EVEN CALCULATOR'!$F$12=TRUE,ROUNDDOWN('BREAK-EVEN CALCULATOR'!$D$6*'BREAK-EVEN CALCULATOR'!$D$9*K$13,0),0)</f>
        <v>44</v>
      </c>
      <c r="L15" s="52">
        <f>IF('BREAK-EVEN CALCULATOR'!$F$12=TRUE,ROUNDDOWN('BREAK-EVEN CALCULATOR'!$D$6*'BREAK-EVEN CALCULATOR'!$D$9*L$13,0),0)</f>
        <v>49</v>
      </c>
      <c r="M15" s="52">
        <f>IF('BREAK-EVEN CALCULATOR'!$F$12=TRUE,ROUNDDOWN('BREAK-EVEN CALCULATOR'!$D$6*'BREAK-EVEN CALCULATOR'!$D$9*M$13,0),0)</f>
        <v>53</v>
      </c>
      <c r="N15" s="52">
        <f>IF('BREAK-EVEN CALCULATOR'!$F$12=TRUE,ROUNDDOWN('BREAK-EVEN CALCULATOR'!$D$6*'BREAK-EVEN CALCULATOR'!$D$9*N$13,0),0)</f>
        <v>58</v>
      </c>
      <c r="O15" s="52">
        <f>IF('BREAK-EVEN CALCULATOR'!$F$12=TRUE,ROUNDDOWN('BREAK-EVEN CALCULATOR'!$D$6*'BREAK-EVEN CALCULATOR'!$D$9*O$13,0),0)</f>
        <v>62</v>
      </c>
      <c r="P15" s="52">
        <f>IF('BREAK-EVEN CALCULATOR'!$F$12=TRUE,ROUNDDOWN('BREAK-EVEN CALCULATOR'!$D$6*'BREAK-EVEN CALCULATOR'!$D$9*P$13,0),0)</f>
        <v>67</v>
      </c>
      <c r="Q15" s="52">
        <f>IF('BREAK-EVEN CALCULATOR'!$F$12=TRUE,ROUNDDOWN('BREAK-EVEN CALCULATOR'!$D$6*'BREAK-EVEN CALCULATOR'!$D$9*Q$13,0),0)</f>
        <v>71</v>
      </c>
      <c r="R15" s="52">
        <f>IF('BREAK-EVEN CALCULATOR'!$F$12=TRUE,ROUNDDOWN('BREAK-EVEN CALCULATOR'!$D$6*'BREAK-EVEN CALCULATOR'!$D$9*R$13,0),0)</f>
        <v>76</v>
      </c>
      <c r="S15" s="52">
        <f>IF('BREAK-EVEN CALCULATOR'!$F$12=TRUE,ROUNDDOWN('BREAK-EVEN CALCULATOR'!$D$6*'BREAK-EVEN CALCULATOR'!$D$9*S$13,0),0)</f>
        <v>80</v>
      </c>
      <c r="T15" s="52">
        <f>IF('BREAK-EVEN CALCULATOR'!$F$12=TRUE,ROUNDDOWN('BREAK-EVEN CALCULATOR'!$D$6*'BREAK-EVEN CALCULATOR'!$D$9*T$13,0),0)</f>
        <v>85</v>
      </c>
      <c r="U15" s="52">
        <f>IF('BREAK-EVEN CALCULATOR'!$F$12=TRUE,ROUNDDOWN('BREAK-EVEN CALCULATOR'!$D$6*'BREAK-EVEN CALCULATOR'!$D$9*U$13,0),0)</f>
        <v>89</v>
      </c>
      <c r="V15" s="52">
        <f>IF('BREAK-EVEN CALCULATOR'!$F$12=TRUE,ROUNDDOWN('BREAK-EVEN CALCULATOR'!$D$6*'BREAK-EVEN CALCULATOR'!$D$9*V$13,0),0)</f>
        <v>94</v>
      </c>
      <c r="W15" s="52">
        <f>IF('BREAK-EVEN CALCULATOR'!$F$12=TRUE,ROUNDDOWN('BREAK-EVEN CALCULATOR'!$D$6*'BREAK-EVEN CALCULATOR'!$D$9*W$13,0),0)</f>
        <v>98</v>
      </c>
      <c r="X15" s="52">
        <f>IF('BREAK-EVEN CALCULATOR'!$F$12=TRUE,ROUNDDOWN('BREAK-EVEN CALCULATOR'!$D$6*'BREAK-EVEN CALCULATOR'!$D$9*X$13,0),0)</f>
        <v>103</v>
      </c>
      <c r="Y15" s="52">
        <f>IF('BREAK-EVEN CALCULATOR'!$F$12=TRUE,ROUNDDOWN('BREAK-EVEN CALCULATOR'!$D$6*'BREAK-EVEN CALCULATOR'!$D$9*Y$13,0),0)</f>
        <v>107</v>
      </c>
      <c r="Z15" s="52">
        <f>IF('BREAK-EVEN CALCULATOR'!$F$12=TRUE,ROUNDDOWN('BREAK-EVEN CALCULATOR'!$D$6*'BREAK-EVEN CALCULATOR'!$D$9*Z$13,0),0)</f>
        <v>112</v>
      </c>
      <c r="AA15" s="52">
        <f>IF('BREAK-EVEN CALCULATOR'!$F$12=TRUE,ROUNDDOWN('BREAK-EVEN CALCULATOR'!$D$6*'BREAK-EVEN CALCULATOR'!$D$9*AA$13,0),0)</f>
        <v>116</v>
      </c>
      <c r="AB15" s="52">
        <f>IF('BREAK-EVEN CALCULATOR'!$F$12=TRUE,ROUNDDOWN('BREAK-EVEN CALCULATOR'!$D$6*'BREAK-EVEN CALCULATOR'!$D$9*AB$13,0),0)</f>
        <v>121</v>
      </c>
      <c r="AC15" s="52">
        <f>IF('BREAK-EVEN CALCULATOR'!$F$12=TRUE,ROUNDDOWN('BREAK-EVEN CALCULATOR'!$D$6*'BREAK-EVEN CALCULATOR'!$D$9*AC$13,0),0)</f>
        <v>125</v>
      </c>
      <c r="AD15" s="52">
        <f>IF('BREAK-EVEN CALCULATOR'!$F$12=TRUE,ROUNDDOWN('BREAK-EVEN CALCULATOR'!$D$6*'BREAK-EVEN CALCULATOR'!$D$9*AD$13,0),0)</f>
        <v>130</v>
      </c>
      <c r="AE15" s="52">
        <f>IF('BREAK-EVEN CALCULATOR'!$F$12=TRUE,ROUNDDOWN('BREAK-EVEN CALCULATOR'!$D$6*'BREAK-EVEN CALCULATOR'!$D$9*AE$13,0),0)</f>
        <v>134</v>
      </c>
      <c r="AF15" s="52">
        <f>IF('BREAK-EVEN CALCULATOR'!$F$12=TRUE,ROUNDDOWN('BREAK-EVEN CALCULATOR'!$D$6*'BREAK-EVEN CALCULATOR'!$D$9*AF$13,0),0)</f>
        <v>139</v>
      </c>
      <c r="AG15" s="52">
        <f>IF('BREAK-EVEN CALCULATOR'!$F$12=TRUE,ROUNDDOWN('BREAK-EVEN CALCULATOR'!$D$6*'BREAK-EVEN CALCULATOR'!$D$9*AG$13,0),0)</f>
        <v>143</v>
      </c>
      <c r="AH15" s="52">
        <f>IF('BREAK-EVEN CALCULATOR'!$F$12=TRUE,ROUNDDOWN('BREAK-EVEN CALCULATOR'!$D$6*'BREAK-EVEN CALCULATOR'!$D$9*AH$13,0),0)</f>
        <v>148</v>
      </c>
      <c r="AI15" s="52">
        <f>IF('BREAK-EVEN CALCULATOR'!$F$12=TRUE,ROUNDDOWN('BREAK-EVEN CALCULATOR'!$D$6*'BREAK-EVEN CALCULATOR'!$D$9*AI$13,0),0)</f>
        <v>152</v>
      </c>
      <c r="AJ15" s="52">
        <f>IF('BREAK-EVEN CALCULATOR'!$F$12=TRUE,ROUNDDOWN('BREAK-EVEN CALCULATOR'!$D$6*'BREAK-EVEN CALCULATOR'!$D$9*AJ$13,0),0)</f>
        <v>157</v>
      </c>
      <c r="AK15" s="52">
        <f>IF('BREAK-EVEN CALCULATOR'!$F$12=TRUE,ROUNDDOWN('BREAK-EVEN CALCULATOR'!$D$6*'BREAK-EVEN CALCULATOR'!$D$9*AK$13,0),0)</f>
        <v>161</v>
      </c>
      <c r="AL15" s="52">
        <f>IF('BREAK-EVEN CALCULATOR'!$F$12=TRUE,ROUNDDOWN('BREAK-EVEN CALCULATOR'!$D$6*'BREAK-EVEN CALCULATOR'!$D$9*AL$13,0),0)</f>
        <v>166</v>
      </c>
      <c r="AM15" s="52">
        <f>IF('BREAK-EVEN CALCULATOR'!$F$12=TRUE,ROUNDDOWN('BREAK-EVEN CALCULATOR'!$D$6*'BREAK-EVEN CALCULATOR'!$D$9*AM$13,0),0)</f>
        <v>170</v>
      </c>
      <c r="AN15" s="52">
        <f>IF('BREAK-EVEN CALCULATOR'!$F$12=TRUE,ROUNDDOWN('BREAK-EVEN CALCULATOR'!$D$6*'BREAK-EVEN CALCULATOR'!$D$9*AN$13,0),0)</f>
        <v>175</v>
      </c>
      <c r="AO15" s="52">
        <f>IF('BREAK-EVEN CALCULATOR'!$F$12=TRUE,ROUNDDOWN('BREAK-EVEN CALCULATOR'!$D$6*'BREAK-EVEN CALCULATOR'!$D$9*AO$13,0),0)</f>
        <v>179</v>
      </c>
      <c r="AP15" s="52">
        <f>IF('BREAK-EVEN CALCULATOR'!$F$12=TRUE,ROUNDDOWN('BREAK-EVEN CALCULATOR'!$D$6*'BREAK-EVEN CALCULATOR'!$D$9*AP$13,0),0)</f>
        <v>184</v>
      </c>
      <c r="AQ15" s="52">
        <f>IF('BREAK-EVEN CALCULATOR'!$F$12=TRUE,ROUNDDOWN('BREAK-EVEN CALCULATOR'!$D$6*'BREAK-EVEN CALCULATOR'!$D$9*AQ$13,0),0)</f>
        <v>188</v>
      </c>
      <c r="AR15" s="52">
        <f>IF('BREAK-EVEN CALCULATOR'!$F$12=TRUE,ROUNDDOWN('BREAK-EVEN CALCULATOR'!$D$6*'BREAK-EVEN CALCULATOR'!$D$9*AR$13,0),0)</f>
        <v>192</v>
      </c>
      <c r="AS15" s="52">
        <f>IF('BREAK-EVEN CALCULATOR'!$F$12=TRUE,ROUNDDOWN('BREAK-EVEN CALCULATOR'!$D$6*'BREAK-EVEN CALCULATOR'!$D$9*AS$13,0),0)</f>
        <v>197</v>
      </c>
      <c r="AT15" s="52">
        <f>IF('BREAK-EVEN CALCULATOR'!$F$12=TRUE,ROUNDDOWN('BREAK-EVEN CALCULATOR'!$D$6*'BREAK-EVEN CALCULATOR'!$D$9*AT$13,0),0)</f>
        <v>201</v>
      </c>
      <c r="AU15" s="52">
        <f>IF('BREAK-EVEN CALCULATOR'!$F$12=TRUE,ROUNDDOWN('BREAK-EVEN CALCULATOR'!$D$6*'BREAK-EVEN CALCULATOR'!$D$9*AU$13,0),0)</f>
        <v>206</v>
      </c>
      <c r="AV15" s="52">
        <f>IF('BREAK-EVEN CALCULATOR'!$F$12=TRUE,ROUNDDOWN('BREAK-EVEN CALCULATOR'!$D$6*'BREAK-EVEN CALCULATOR'!$D$9*AV$13,0),0)</f>
        <v>210</v>
      </c>
      <c r="AW15" s="52">
        <f>IF('BREAK-EVEN CALCULATOR'!$F$12=TRUE,ROUNDDOWN('BREAK-EVEN CALCULATOR'!$D$6*'BREAK-EVEN CALCULATOR'!$D$9*AW$13,0),0)</f>
        <v>215</v>
      </c>
      <c r="AX15" s="52">
        <f>IF('BREAK-EVEN CALCULATOR'!$F$12=TRUE,ROUNDDOWN('BREAK-EVEN CALCULATOR'!$D$6*'BREAK-EVEN CALCULATOR'!$D$9*AX$13,0),0)</f>
        <v>219</v>
      </c>
      <c r="AY15" s="52">
        <f>IF('BREAK-EVEN CALCULATOR'!$F$12=TRUE,ROUNDDOWN('BREAK-EVEN CALCULATOR'!$D$6*'BREAK-EVEN CALCULATOR'!$D$9*AY$13,0),0)</f>
        <v>224</v>
      </c>
      <c r="AZ15" s="52">
        <f>IF('BREAK-EVEN CALCULATOR'!$F$12=TRUE,ROUNDDOWN('BREAK-EVEN CALCULATOR'!$D$6*'BREAK-EVEN CALCULATOR'!$D$9*AZ$13,0),0)</f>
        <v>228</v>
      </c>
      <c r="BA15" s="52">
        <f>IF('BREAK-EVEN CALCULATOR'!$F$12=TRUE,ROUNDDOWN('BREAK-EVEN CALCULATOR'!$D$6*'BREAK-EVEN CALCULATOR'!$D$9*BA$13,0),0)</f>
        <v>233</v>
      </c>
      <c r="BB15" s="52">
        <f>IF('BREAK-EVEN CALCULATOR'!$F$12=TRUE,ROUNDDOWN('BREAK-EVEN CALCULATOR'!$D$6*'BREAK-EVEN CALCULATOR'!$D$9*BB$13,0),0)</f>
        <v>237</v>
      </c>
      <c r="BC15" s="52">
        <f>IF('BREAK-EVEN CALCULATOR'!$F$12=TRUE,ROUNDDOWN('BREAK-EVEN CALCULATOR'!$D$6*'BREAK-EVEN CALCULATOR'!$D$9*BC$13,0),0)</f>
        <v>242</v>
      </c>
      <c r="BD15" s="52">
        <f>IF('BREAK-EVEN CALCULATOR'!$F$12=TRUE,ROUNDDOWN('BREAK-EVEN CALCULATOR'!$D$6*'BREAK-EVEN CALCULATOR'!$D$9*BD$13,0),0)</f>
        <v>246</v>
      </c>
      <c r="BE15" s="52">
        <f>IF('BREAK-EVEN CALCULATOR'!$F$12=TRUE,ROUNDDOWN('BREAK-EVEN CALCULATOR'!$D$6*'BREAK-EVEN CALCULATOR'!$D$9*BE$13,0),0)</f>
        <v>251</v>
      </c>
      <c r="BF15" s="52">
        <f>IF('BREAK-EVEN CALCULATOR'!$F$12=TRUE,ROUNDDOWN('BREAK-EVEN CALCULATOR'!$D$6*'BREAK-EVEN CALCULATOR'!$D$9*BF$13,0),0)</f>
        <v>255</v>
      </c>
      <c r="BG15" s="52">
        <f>IF('BREAK-EVEN CALCULATOR'!$F$12=TRUE,ROUNDDOWN('BREAK-EVEN CALCULATOR'!$D$6*'BREAK-EVEN CALCULATOR'!$D$9*BG$13,0),0)</f>
        <v>260</v>
      </c>
      <c r="BH15" s="52">
        <f>IF('BREAK-EVEN CALCULATOR'!$F$12=TRUE,ROUNDDOWN('BREAK-EVEN CALCULATOR'!$D$6*'BREAK-EVEN CALCULATOR'!$D$9*BH$13,0),0)</f>
        <v>264</v>
      </c>
      <c r="BI15" s="52">
        <f>IF('BREAK-EVEN CALCULATOR'!$F$12=TRUE,ROUNDDOWN('BREAK-EVEN CALCULATOR'!$D$6*'BREAK-EVEN CALCULATOR'!$D$9*BI$13,0),0)</f>
        <v>269</v>
      </c>
      <c r="BJ15" s="52">
        <f>IF('BREAK-EVEN CALCULATOR'!$F$12=TRUE,ROUNDDOWN('BREAK-EVEN CALCULATOR'!$D$6*'BREAK-EVEN CALCULATOR'!$D$9*BJ$13,0),0)</f>
        <v>273</v>
      </c>
      <c r="BK15" s="52">
        <f>IF('BREAK-EVEN CALCULATOR'!$F$12=TRUE,ROUNDDOWN('BREAK-EVEN CALCULATOR'!$D$6*'BREAK-EVEN CALCULATOR'!$D$9*BK$13,0),0)</f>
        <v>278</v>
      </c>
      <c r="BL15" s="52">
        <f>IF('BREAK-EVEN CALCULATOR'!$F$12=TRUE,ROUNDDOWN('BREAK-EVEN CALCULATOR'!$D$6*'BREAK-EVEN CALCULATOR'!$D$9*BL$13,0),0)</f>
        <v>282</v>
      </c>
      <c r="BM15" s="52">
        <f>IF('BREAK-EVEN CALCULATOR'!$F$12=TRUE,ROUNDDOWN('BREAK-EVEN CALCULATOR'!$D$6*'BREAK-EVEN CALCULATOR'!$D$9*BM$13,0),0)</f>
        <v>287</v>
      </c>
      <c r="BN15" s="52">
        <f>IF('BREAK-EVEN CALCULATOR'!$F$12=TRUE,ROUNDDOWN('BREAK-EVEN CALCULATOR'!$D$6*'BREAK-EVEN CALCULATOR'!$D$9*BN$13,0),0)</f>
        <v>291</v>
      </c>
      <c r="BO15" s="52">
        <f>IF('BREAK-EVEN CALCULATOR'!$F$12=TRUE,ROUNDDOWN('BREAK-EVEN CALCULATOR'!$D$6*'BREAK-EVEN CALCULATOR'!$D$9*BO$13,0),0)</f>
        <v>296</v>
      </c>
      <c r="BP15" s="52">
        <f>IF('BREAK-EVEN CALCULATOR'!$F$12=TRUE,ROUNDDOWN('BREAK-EVEN CALCULATOR'!$D$6*'BREAK-EVEN CALCULATOR'!$D$9*BP$13,0),0)</f>
        <v>300</v>
      </c>
      <c r="BQ15" s="52">
        <f>IF('BREAK-EVEN CALCULATOR'!$F$12=TRUE,ROUNDDOWN('BREAK-EVEN CALCULATOR'!$D$6*'BREAK-EVEN CALCULATOR'!$D$9*BQ$13,0),0)</f>
        <v>305</v>
      </c>
      <c r="BR15" s="52">
        <f>IF('BREAK-EVEN CALCULATOR'!$F$12=TRUE,ROUNDDOWN('BREAK-EVEN CALCULATOR'!$D$6*'BREAK-EVEN CALCULATOR'!$D$9*BR$13,0),0)</f>
        <v>309</v>
      </c>
      <c r="BS15" s="52">
        <f>IF('BREAK-EVEN CALCULATOR'!$F$12=TRUE,ROUNDDOWN('BREAK-EVEN CALCULATOR'!$D$6*'BREAK-EVEN CALCULATOR'!$D$9*BS$13,0),0)</f>
        <v>314</v>
      </c>
      <c r="BT15" s="52">
        <f>IF('BREAK-EVEN CALCULATOR'!$F$12=TRUE,ROUNDDOWN('BREAK-EVEN CALCULATOR'!$D$6*'BREAK-EVEN CALCULATOR'!$D$9*BT$13,0),0)</f>
        <v>318</v>
      </c>
      <c r="BU15" s="52">
        <f>IF('BREAK-EVEN CALCULATOR'!$F$12=TRUE,ROUNDDOWN('BREAK-EVEN CALCULATOR'!$D$6*'BREAK-EVEN CALCULATOR'!$D$9*BU$13,0),0)</f>
        <v>323</v>
      </c>
      <c r="BV15" s="52">
        <f>IF('BREAK-EVEN CALCULATOR'!$F$12=TRUE,ROUNDDOWN('BREAK-EVEN CALCULATOR'!$D$6*'BREAK-EVEN CALCULATOR'!$D$9*BV$13,0),0)</f>
        <v>327</v>
      </c>
      <c r="BW15" s="52">
        <f>IF('BREAK-EVEN CALCULATOR'!$F$12=TRUE,ROUNDDOWN('BREAK-EVEN CALCULATOR'!$D$6*'BREAK-EVEN CALCULATOR'!$D$9*BW$13,0),0)</f>
        <v>332</v>
      </c>
      <c r="BX15" s="52">
        <f>IF('BREAK-EVEN CALCULATOR'!$F$12=TRUE,ROUNDDOWN('BREAK-EVEN CALCULATOR'!$D$6*'BREAK-EVEN CALCULATOR'!$D$9*BX$13,0),0)</f>
        <v>336</v>
      </c>
      <c r="BY15" s="52">
        <f>IF('BREAK-EVEN CALCULATOR'!$F$12=TRUE,ROUNDDOWN('BREAK-EVEN CALCULATOR'!$D$6*'BREAK-EVEN CALCULATOR'!$D$9*BY$13,0),0)</f>
        <v>341</v>
      </c>
      <c r="BZ15" s="52">
        <f>IF('BREAK-EVEN CALCULATOR'!$F$12=TRUE,ROUNDDOWN('BREAK-EVEN CALCULATOR'!$D$6*'BREAK-EVEN CALCULATOR'!$D$9*BZ$13,0),0)</f>
        <v>345</v>
      </c>
      <c r="CA15" s="52">
        <f>IF('BREAK-EVEN CALCULATOR'!$F$12=TRUE,ROUNDDOWN('BREAK-EVEN CALCULATOR'!$D$6*'BREAK-EVEN CALCULATOR'!$D$9*CA$13,0),0)</f>
        <v>350</v>
      </c>
      <c r="CB15" s="52">
        <f>IF('BREAK-EVEN CALCULATOR'!$F$12=TRUE,ROUNDDOWN('BREAK-EVEN CALCULATOR'!$D$6*'BREAK-EVEN CALCULATOR'!$D$9*CB$13,0),0)</f>
        <v>354</v>
      </c>
      <c r="CC15" s="52">
        <f>IF('BREAK-EVEN CALCULATOR'!$F$12=TRUE,ROUNDDOWN('BREAK-EVEN CALCULATOR'!$D$6*'BREAK-EVEN CALCULATOR'!$D$9*CC$13,0),0)</f>
        <v>359</v>
      </c>
      <c r="CD15" s="52">
        <f>IF('BREAK-EVEN CALCULATOR'!$F$12=TRUE,ROUNDDOWN('BREAK-EVEN CALCULATOR'!$D$6*'BREAK-EVEN CALCULATOR'!$D$9*CD$13,0),0)</f>
        <v>363</v>
      </c>
      <c r="CE15" s="52">
        <f>IF('BREAK-EVEN CALCULATOR'!$F$12=TRUE,ROUNDDOWN('BREAK-EVEN CALCULATOR'!$D$6*'BREAK-EVEN CALCULATOR'!$D$9*CE$13,0),0)</f>
        <v>368</v>
      </c>
      <c r="CF15" s="52">
        <f>IF('BREAK-EVEN CALCULATOR'!$F$12=TRUE,ROUNDDOWN('BREAK-EVEN CALCULATOR'!$D$6*'BREAK-EVEN CALCULATOR'!$D$9*CF$13,0),0)</f>
        <v>372</v>
      </c>
      <c r="CG15" s="52">
        <f>IF('BREAK-EVEN CALCULATOR'!$F$12=TRUE,ROUNDDOWN('BREAK-EVEN CALCULATOR'!$D$6*'BREAK-EVEN CALCULATOR'!$D$9*CG$13,0),0)</f>
        <v>376</v>
      </c>
      <c r="CH15" s="52">
        <f>IF('BREAK-EVEN CALCULATOR'!$F$12=TRUE,ROUNDDOWN('BREAK-EVEN CALCULATOR'!$D$6*'BREAK-EVEN CALCULATOR'!$D$9*CH$13,0),0)</f>
        <v>381</v>
      </c>
      <c r="CI15" s="52">
        <f>IF('BREAK-EVEN CALCULATOR'!$F$12=TRUE,ROUNDDOWN('BREAK-EVEN CALCULATOR'!$D$6*'BREAK-EVEN CALCULATOR'!$D$9*CI$13,0),0)</f>
        <v>385</v>
      </c>
      <c r="CJ15" s="52">
        <f>IF('BREAK-EVEN CALCULATOR'!$F$12=TRUE,ROUNDDOWN('BREAK-EVEN CALCULATOR'!$D$6*'BREAK-EVEN CALCULATOR'!$D$9*CJ$13,0),0)</f>
        <v>390</v>
      </c>
      <c r="CK15" s="52">
        <f>IF('BREAK-EVEN CALCULATOR'!$F$12=TRUE,ROUNDDOWN('BREAK-EVEN CALCULATOR'!$D$6*'BREAK-EVEN CALCULATOR'!$D$9*CK$13,0),0)</f>
        <v>394</v>
      </c>
      <c r="CL15" s="52">
        <f>IF('BREAK-EVEN CALCULATOR'!$F$12=TRUE,ROUNDDOWN('BREAK-EVEN CALCULATOR'!$D$6*'BREAK-EVEN CALCULATOR'!$D$9*CL$13,0),0)</f>
        <v>399</v>
      </c>
      <c r="CM15" s="52">
        <f>IF('BREAK-EVEN CALCULATOR'!$F$12=TRUE,ROUNDDOWN('BREAK-EVEN CALCULATOR'!$D$6*'BREAK-EVEN CALCULATOR'!$D$9*CM$13,0),0)</f>
        <v>403</v>
      </c>
      <c r="CN15" s="52">
        <f>IF('BREAK-EVEN CALCULATOR'!$F$12=TRUE,ROUNDDOWN('BREAK-EVEN CALCULATOR'!$D$6*'BREAK-EVEN CALCULATOR'!$D$9*CN$13,0),0)</f>
        <v>408</v>
      </c>
      <c r="CO15" s="52">
        <f>IF('BREAK-EVEN CALCULATOR'!$F$12=TRUE,ROUNDDOWN('BREAK-EVEN CALCULATOR'!$D$6*'BREAK-EVEN CALCULATOR'!$D$9*CO$13,0),0)</f>
        <v>412</v>
      </c>
      <c r="CP15" s="52">
        <f>IF('BREAK-EVEN CALCULATOR'!$F$12=TRUE,ROUNDDOWN('BREAK-EVEN CALCULATOR'!$D$6*'BREAK-EVEN CALCULATOR'!$D$9*CP$13,0),0)</f>
        <v>417</v>
      </c>
      <c r="CQ15" s="52">
        <f>IF('BREAK-EVEN CALCULATOR'!$F$12=TRUE,ROUNDDOWN('BREAK-EVEN CALCULATOR'!$D$6*'BREAK-EVEN CALCULATOR'!$D$9*CQ$13,0),0)</f>
        <v>421</v>
      </c>
      <c r="CR15" s="52">
        <f>IF('BREAK-EVEN CALCULATOR'!$F$12=TRUE,ROUNDDOWN('BREAK-EVEN CALCULATOR'!$D$6*'BREAK-EVEN CALCULATOR'!$D$9*CR$13,0),0)</f>
        <v>426</v>
      </c>
      <c r="CS15" s="52">
        <f>IF('BREAK-EVEN CALCULATOR'!$F$12=TRUE,ROUNDDOWN('BREAK-EVEN CALCULATOR'!$D$6*'BREAK-EVEN CALCULATOR'!$D$9*CS$13,0),0)</f>
        <v>430</v>
      </c>
      <c r="CT15" s="52">
        <f>IF('BREAK-EVEN CALCULATOR'!$F$12=TRUE,ROUNDDOWN('BREAK-EVEN CALCULATOR'!$D$6*'BREAK-EVEN CALCULATOR'!$D$9*CT$13,0),0)</f>
        <v>435</v>
      </c>
      <c r="CU15" s="52">
        <f>IF('BREAK-EVEN CALCULATOR'!$F$12=TRUE,ROUNDDOWN('BREAK-EVEN CALCULATOR'!$D$6*'BREAK-EVEN CALCULATOR'!$D$9*CU$13,0),0)</f>
        <v>439</v>
      </c>
      <c r="CV15" s="52">
        <f>IF('BREAK-EVEN CALCULATOR'!$F$12=TRUE,ROUNDDOWN('BREAK-EVEN CALCULATOR'!$D$6*'BREAK-EVEN CALCULATOR'!$D$9*CV$13,0),0)</f>
        <v>444</v>
      </c>
      <c r="CW15" s="52">
        <f>IF('BREAK-EVEN CALCULATOR'!$F$12=TRUE,ROUNDDOWN('BREAK-EVEN CALCULATOR'!$D$6*'BREAK-EVEN CALCULATOR'!$D$9*CW$13,0),0)</f>
        <v>448</v>
      </c>
    </row>
    <row r="16" spans="1:101" ht="16" x14ac:dyDescent="0.2">
      <c r="A16" s="53" t="s">
        <v>30</v>
      </c>
      <c r="B16" s="52">
        <f>IF('BREAK-EVEN CALCULATOR'!$F$12=TRUE,SUM(B$14:B$15)*(1/3),0)</f>
        <v>16.666666666666664</v>
      </c>
      <c r="C16" s="52">
        <f>IF('BREAK-EVEN CALCULATOR'!$F$12=TRUE,SUM(C$14:C$15)*(1/3),0)</f>
        <v>33.666666666666664</v>
      </c>
      <c r="D16" s="52">
        <f>IF('BREAK-EVEN CALCULATOR'!$F$12=TRUE,SUM(D$14:D$15)*(1/3),0)</f>
        <v>50.666666666666664</v>
      </c>
      <c r="E16" s="52">
        <f>IF('BREAK-EVEN CALCULATOR'!$F$12=TRUE,SUM(E$14:E$15)*(1/3),0)</f>
        <v>67.666666666666657</v>
      </c>
      <c r="F16" s="52">
        <f>IF('BREAK-EVEN CALCULATOR'!$F$12=TRUE,SUM(F$14:F$15)*(1/3),0)</f>
        <v>84.666666666666657</v>
      </c>
      <c r="G16" s="52">
        <f>IF('BREAK-EVEN CALCULATOR'!$F$12=TRUE,SUM(G$14:G$15)*(1/3),0)</f>
        <v>101.66666666666666</v>
      </c>
      <c r="H16" s="52">
        <f>IF('BREAK-EVEN CALCULATOR'!$F$12=TRUE,SUM(H$14:H$15)*(1/3),0)</f>
        <v>118.66666666666666</v>
      </c>
      <c r="I16" s="52">
        <f>IF('BREAK-EVEN CALCULATOR'!$F$12=TRUE,SUM(I$14:I$15)*(1/3),0)</f>
        <v>135.66666666666666</v>
      </c>
      <c r="J16" s="52">
        <f>IF('BREAK-EVEN CALCULATOR'!$F$12=TRUE,SUM(J$14:J$15)*(1/3),0)</f>
        <v>152.66666666666666</v>
      </c>
      <c r="K16" s="52">
        <f>IF('BREAK-EVEN CALCULATOR'!$F$12=TRUE,SUM(K$14:K$15)*(1/3),0)</f>
        <v>169.66666666666666</v>
      </c>
      <c r="L16" s="52">
        <f>IF('BREAK-EVEN CALCULATOR'!$F$12=TRUE,SUM(L$14:L$15)*(1/3),0)</f>
        <v>186.66666666666666</v>
      </c>
      <c r="M16" s="52">
        <f>IF('BREAK-EVEN CALCULATOR'!$F$12=TRUE,SUM(M$14:M$15)*(1/3),0)</f>
        <v>203.66666666666666</v>
      </c>
      <c r="N16" s="52">
        <f>IF('BREAK-EVEN CALCULATOR'!$F$12=TRUE,SUM(N$14:N$15)*(1/3),0)</f>
        <v>220.66666666666666</v>
      </c>
      <c r="O16" s="52">
        <f>IF('BREAK-EVEN CALCULATOR'!$F$12=TRUE,SUM(O$14:O$15)*(1/3),0)</f>
        <v>237.66666666666666</v>
      </c>
      <c r="P16" s="52">
        <f>IF('BREAK-EVEN CALCULATOR'!$F$12=TRUE,SUM(P$14:P$15)*(1/3),0)</f>
        <v>254.66666666666666</v>
      </c>
      <c r="Q16" s="52">
        <f>IF('BREAK-EVEN CALCULATOR'!$F$12=TRUE,SUM(Q$14:Q$15)*(1/3),0)</f>
        <v>271.66666666666663</v>
      </c>
      <c r="R16" s="52">
        <f>IF('BREAK-EVEN CALCULATOR'!$F$12=TRUE,SUM(R$14:R$15)*(1/3),0)</f>
        <v>288.66666666666663</v>
      </c>
      <c r="S16" s="52">
        <f>IF('BREAK-EVEN CALCULATOR'!$F$12=TRUE,SUM(S$14:S$15)*(1/3),0)</f>
        <v>305.66666666666663</v>
      </c>
      <c r="T16" s="52">
        <f>IF('BREAK-EVEN CALCULATOR'!$F$12=TRUE,SUM(T$14:T$15)*(1/3),0)</f>
        <v>322.66666666666663</v>
      </c>
      <c r="U16" s="52">
        <f>IF('BREAK-EVEN CALCULATOR'!$F$12=TRUE,SUM(U$14:U$15)*(1/3),0)</f>
        <v>339.66666666666663</v>
      </c>
      <c r="V16" s="52">
        <f>IF('BREAK-EVEN CALCULATOR'!$F$12=TRUE,SUM(V$14:V$15)*(1/3),0)</f>
        <v>356.66666666666663</v>
      </c>
      <c r="W16" s="52">
        <f>IF('BREAK-EVEN CALCULATOR'!$F$12=TRUE,SUM(W$14:W$15)*(1/3),0)</f>
        <v>373.66666666666663</v>
      </c>
      <c r="X16" s="52">
        <f>IF('BREAK-EVEN CALCULATOR'!$F$12=TRUE,SUM(X$14:X$15)*(1/3),0)</f>
        <v>390.66666666666663</v>
      </c>
      <c r="Y16" s="52">
        <f>IF('BREAK-EVEN CALCULATOR'!$F$12=TRUE,SUM(Y$14:Y$15)*(1/3),0)</f>
        <v>407.66666666666663</v>
      </c>
      <c r="Z16" s="52">
        <f>IF('BREAK-EVEN CALCULATOR'!$F$12=TRUE,SUM(Z$14:Z$15)*(1/3),0)</f>
        <v>424.66666666666663</v>
      </c>
      <c r="AA16" s="52">
        <f>IF('BREAK-EVEN CALCULATOR'!$F$12=TRUE,SUM(AA$14:AA$15)*(1/3),0)</f>
        <v>441.66666666666663</v>
      </c>
      <c r="AB16" s="52">
        <f>IF('BREAK-EVEN CALCULATOR'!$F$12=TRUE,SUM(AB$14:AB$15)*(1/3),0)</f>
        <v>458.66666666666663</v>
      </c>
      <c r="AC16" s="52">
        <f>IF('BREAK-EVEN CALCULATOR'!$F$12=TRUE,SUM(AC$14:AC$15)*(1/3),0)</f>
        <v>475.66666666666663</v>
      </c>
      <c r="AD16" s="52">
        <f>IF('BREAK-EVEN CALCULATOR'!$F$12=TRUE,SUM(AD$14:AD$15)*(1/3),0)</f>
        <v>492.66666666666663</v>
      </c>
      <c r="AE16" s="52">
        <f>IF('BREAK-EVEN CALCULATOR'!$F$12=TRUE,SUM(AE$14:AE$15)*(1/3),0)</f>
        <v>509.66666666666663</v>
      </c>
      <c r="AF16" s="52">
        <f>IF('BREAK-EVEN CALCULATOR'!$F$12=TRUE,SUM(AF$14:AF$15)*(1/3),0)</f>
        <v>526.66666666666663</v>
      </c>
      <c r="AG16" s="52">
        <f>IF('BREAK-EVEN CALCULATOR'!$F$12=TRUE,SUM(AG$14:AG$15)*(1/3),0)</f>
        <v>543.66666666666663</v>
      </c>
      <c r="AH16" s="52">
        <f>IF('BREAK-EVEN CALCULATOR'!$F$12=TRUE,SUM(AH$14:AH$15)*(1/3),0)</f>
        <v>560.66666666666663</v>
      </c>
      <c r="AI16" s="52">
        <f>IF('BREAK-EVEN CALCULATOR'!$F$12=TRUE,SUM(AI$14:AI$15)*(1/3),0)</f>
        <v>577.66666666666663</v>
      </c>
      <c r="AJ16" s="52">
        <f>IF('BREAK-EVEN CALCULATOR'!$F$12=TRUE,SUM(AJ$14:AJ$15)*(1/3),0)</f>
        <v>594.66666666666663</v>
      </c>
      <c r="AK16" s="52">
        <f>IF('BREAK-EVEN CALCULATOR'!$F$12=TRUE,SUM(AK$14:AK$15)*(1/3),0)</f>
        <v>611.66666666666663</v>
      </c>
      <c r="AL16" s="52">
        <f>IF('BREAK-EVEN CALCULATOR'!$F$12=TRUE,SUM(AL$14:AL$15)*(1/3),0)</f>
        <v>628.66666666666663</v>
      </c>
      <c r="AM16" s="52">
        <f>IF('BREAK-EVEN CALCULATOR'!$F$12=TRUE,SUM(AM$14:AM$15)*(1/3),0)</f>
        <v>645.66666666666663</v>
      </c>
      <c r="AN16" s="52">
        <f>IF('BREAK-EVEN CALCULATOR'!$F$12=TRUE,SUM(AN$14:AN$15)*(1/3),0)</f>
        <v>662.66666666666663</v>
      </c>
      <c r="AO16" s="52">
        <f>IF('BREAK-EVEN CALCULATOR'!$F$12=TRUE,SUM(AO$14:AO$15)*(1/3),0)</f>
        <v>679.66666666666663</v>
      </c>
      <c r="AP16" s="52">
        <f>IF('BREAK-EVEN CALCULATOR'!$F$12=TRUE,SUM(AP$14:AP$15)*(1/3),0)</f>
        <v>696.66666666666663</v>
      </c>
      <c r="AQ16" s="52">
        <f>IF('BREAK-EVEN CALCULATOR'!$F$12=TRUE,SUM(AQ$14:AQ$15)*(1/3),0)</f>
        <v>713.66666666666663</v>
      </c>
      <c r="AR16" s="52">
        <f>IF('BREAK-EVEN CALCULATOR'!$F$12=TRUE,SUM(AR$14:AR$15)*(1/3),0)</f>
        <v>730.66666666666663</v>
      </c>
      <c r="AS16" s="52">
        <f>IF('BREAK-EVEN CALCULATOR'!$F$12=TRUE,SUM(AS$14:AS$15)*(1/3),0)</f>
        <v>747.66666666666663</v>
      </c>
      <c r="AT16" s="52">
        <f>IF('BREAK-EVEN CALCULATOR'!$F$12=TRUE,SUM(AT$14:AT$15)*(1/3),0)</f>
        <v>764.66666666666663</v>
      </c>
      <c r="AU16" s="52">
        <f>IF('BREAK-EVEN CALCULATOR'!$F$12=TRUE,SUM(AU$14:AU$15)*(1/3),0)</f>
        <v>781.66666666666663</v>
      </c>
      <c r="AV16" s="52">
        <f>IF('BREAK-EVEN CALCULATOR'!$F$12=TRUE,SUM(AV$14:AV$15)*(1/3),0)</f>
        <v>798.66666666666663</v>
      </c>
      <c r="AW16" s="52">
        <f>IF('BREAK-EVEN CALCULATOR'!$F$12=TRUE,SUM(AW$14:AW$15)*(1/3),0)</f>
        <v>815.66666666666663</v>
      </c>
      <c r="AX16" s="52">
        <f>IF('BREAK-EVEN CALCULATOR'!$F$12=TRUE,SUM(AX$14:AX$15)*(1/3),0)</f>
        <v>832.66666666666663</v>
      </c>
      <c r="AY16" s="52">
        <f>IF('BREAK-EVEN CALCULATOR'!$F$12=TRUE,SUM(AY$14:AY$15)*(1/3),0)</f>
        <v>849.66666666666663</v>
      </c>
      <c r="AZ16" s="52">
        <f>IF('BREAK-EVEN CALCULATOR'!$F$12=TRUE,SUM(AZ$14:AZ$15)*(1/3),0)</f>
        <v>866.66666666666663</v>
      </c>
      <c r="BA16" s="52">
        <f>IF('BREAK-EVEN CALCULATOR'!$F$12=TRUE,SUM(BA$14:BA$15)*(1/3),0)</f>
        <v>883.66666666666663</v>
      </c>
      <c r="BB16" s="52">
        <f>IF('BREAK-EVEN CALCULATOR'!$F$12=TRUE,SUM(BB$14:BB$15)*(1/3),0)</f>
        <v>900.66666666666663</v>
      </c>
      <c r="BC16" s="52">
        <f>IF('BREAK-EVEN CALCULATOR'!$F$12=TRUE,SUM(BC$14:BC$15)*(1/3),0)</f>
        <v>917.66666666666663</v>
      </c>
      <c r="BD16" s="52">
        <f>IF('BREAK-EVEN CALCULATOR'!$F$12=TRUE,SUM(BD$14:BD$15)*(1/3),0)</f>
        <v>934.66666666666663</v>
      </c>
      <c r="BE16" s="52">
        <f>IF('BREAK-EVEN CALCULATOR'!$F$12=TRUE,SUM(BE$14:BE$15)*(1/3),0)</f>
        <v>951.66666666666663</v>
      </c>
      <c r="BF16" s="52">
        <f>IF('BREAK-EVEN CALCULATOR'!$F$12=TRUE,SUM(BF$14:BF$15)*(1/3),0)</f>
        <v>968.66666666666663</v>
      </c>
      <c r="BG16" s="52">
        <f>IF('BREAK-EVEN CALCULATOR'!$F$12=TRUE,SUM(BG$14:BG$15)*(1/3),0)</f>
        <v>985.66666666666663</v>
      </c>
      <c r="BH16" s="52">
        <f>IF('BREAK-EVEN CALCULATOR'!$F$12=TRUE,SUM(BH$14:BH$15)*(1/3),0)</f>
        <v>1002.6666666666666</v>
      </c>
      <c r="BI16" s="52">
        <f>IF('BREAK-EVEN CALCULATOR'!$F$12=TRUE,SUM(BI$14:BI$15)*(1/3),0)</f>
        <v>1019.6666666666666</v>
      </c>
      <c r="BJ16" s="52">
        <f>IF('BREAK-EVEN CALCULATOR'!$F$12=TRUE,SUM(BJ$14:BJ$15)*(1/3),0)</f>
        <v>1036.6666666666665</v>
      </c>
      <c r="BK16" s="52">
        <f>IF('BREAK-EVEN CALCULATOR'!$F$12=TRUE,SUM(BK$14:BK$15)*(1/3),0)</f>
        <v>1053.6666666666665</v>
      </c>
      <c r="BL16" s="52">
        <f>IF('BREAK-EVEN CALCULATOR'!$F$12=TRUE,SUM(BL$14:BL$15)*(1/3),0)</f>
        <v>1070.6666666666665</v>
      </c>
      <c r="BM16" s="52">
        <f>IF('BREAK-EVEN CALCULATOR'!$F$12=TRUE,SUM(BM$14:BM$15)*(1/3),0)</f>
        <v>1087.6666666666665</v>
      </c>
      <c r="BN16" s="52">
        <f>IF('BREAK-EVEN CALCULATOR'!$F$12=TRUE,SUM(BN$14:BN$15)*(1/3),0)</f>
        <v>1104.6666666666665</v>
      </c>
      <c r="BO16" s="52">
        <f>IF('BREAK-EVEN CALCULATOR'!$F$12=TRUE,SUM(BO$14:BO$15)*(1/3),0)</f>
        <v>1121.6666666666665</v>
      </c>
      <c r="BP16" s="52">
        <f>IF('BREAK-EVEN CALCULATOR'!$F$12=TRUE,SUM(BP$14:BP$15)*(1/3),0)</f>
        <v>1138.6666666666665</v>
      </c>
      <c r="BQ16" s="52">
        <f>IF('BREAK-EVEN CALCULATOR'!$F$12=TRUE,SUM(BQ$14:BQ$15)*(1/3),0)</f>
        <v>1155.6666666666665</v>
      </c>
      <c r="BR16" s="52">
        <f>IF('BREAK-EVEN CALCULATOR'!$F$12=TRUE,SUM(BR$14:BR$15)*(1/3),0)</f>
        <v>1172.6666666666665</v>
      </c>
      <c r="BS16" s="52">
        <f>IF('BREAK-EVEN CALCULATOR'!$F$12=TRUE,SUM(BS$14:BS$15)*(1/3),0)</f>
        <v>1189.6666666666665</v>
      </c>
      <c r="BT16" s="52">
        <f>IF('BREAK-EVEN CALCULATOR'!$F$12=TRUE,SUM(BT$14:BT$15)*(1/3),0)</f>
        <v>1206.6666666666665</v>
      </c>
      <c r="BU16" s="52">
        <f>IF('BREAK-EVEN CALCULATOR'!$F$12=TRUE,SUM(BU$14:BU$15)*(1/3),0)</f>
        <v>1223.6666666666665</v>
      </c>
      <c r="BV16" s="52">
        <f>IF('BREAK-EVEN CALCULATOR'!$F$12=TRUE,SUM(BV$14:BV$15)*(1/3),0)</f>
        <v>1240.6666666666665</v>
      </c>
      <c r="BW16" s="52">
        <f>IF('BREAK-EVEN CALCULATOR'!$F$12=TRUE,SUM(BW$14:BW$15)*(1/3),0)</f>
        <v>1257.6666666666665</v>
      </c>
      <c r="BX16" s="52">
        <f>IF('BREAK-EVEN CALCULATOR'!$F$12=TRUE,SUM(BX$14:BX$15)*(1/3),0)</f>
        <v>1274.6666666666665</v>
      </c>
      <c r="BY16" s="52">
        <f>IF('BREAK-EVEN CALCULATOR'!$F$12=TRUE,SUM(BY$14:BY$15)*(1/3),0)</f>
        <v>1291.6666666666665</v>
      </c>
      <c r="BZ16" s="52">
        <f>IF('BREAK-EVEN CALCULATOR'!$F$12=TRUE,SUM(BZ$14:BZ$15)*(1/3),0)</f>
        <v>1308.6666666666665</v>
      </c>
      <c r="CA16" s="52">
        <f>IF('BREAK-EVEN CALCULATOR'!$F$12=TRUE,SUM(CA$14:CA$15)*(1/3),0)</f>
        <v>1325.6666666666665</v>
      </c>
      <c r="CB16" s="52">
        <f>IF('BREAK-EVEN CALCULATOR'!$F$12=TRUE,SUM(CB$14:CB$15)*(1/3),0)</f>
        <v>1342.6666666666665</v>
      </c>
      <c r="CC16" s="52">
        <f>IF('BREAK-EVEN CALCULATOR'!$F$12=TRUE,SUM(CC$14:CC$15)*(1/3),0)</f>
        <v>1359.6666666666665</v>
      </c>
      <c r="CD16" s="52">
        <f>IF('BREAK-EVEN CALCULATOR'!$F$12=TRUE,SUM(CD$14:CD$15)*(1/3),0)</f>
        <v>1376.6666666666665</v>
      </c>
      <c r="CE16" s="52">
        <f>IF('BREAK-EVEN CALCULATOR'!$F$12=TRUE,SUM(CE$14:CE$15)*(1/3),0)</f>
        <v>1393.6666666666665</v>
      </c>
      <c r="CF16" s="52">
        <f>IF('BREAK-EVEN CALCULATOR'!$F$12=TRUE,SUM(CF$14:CF$15)*(1/3),0)</f>
        <v>1410.6666666666665</v>
      </c>
      <c r="CG16" s="52">
        <f>IF('BREAK-EVEN CALCULATOR'!$F$12=TRUE,SUM(CG$14:CG$15)*(1/3),0)</f>
        <v>1427.6666666666665</v>
      </c>
      <c r="CH16" s="52">
        <f>IF('BREAK-EVEN CALCULATOR'!$F$12=TRUE,SUM(CH$14:CH$15)*(1/3),0)</f>
        <v>1444.6666666666665</v>
      </c>
      <c r="CI16" s="52">
        <f>IF('BREAK-EVEN CALCULATOR'!$F$12=TRUE,SUM(CI$14:CI$15)*(1/3),0)</f>
        <v>1461.6666666666665</v>
      </c>
      <c r="CJ16" s="52">
        <f>IF('BREAK-EVEN CALCULATOR'!$F$12=TRUE,SUM(CJ$14:CJ$15)*(1/3),0)</f>
        <v>1478.6666666666665</v>
      </c>
      <c r="CK16" s="52">
        <f>IF('BREAK-EVEN CALCULATOR'!$F$12=TRUE,SUM(CK$14:CK$15)*(1/3),0)</f>
        <v>1495.6666666666665</v>
      </c>
      <c r="CL16" s="52">
        <f>IF('BREAK-EVEN CALCULATOR'!$F$12=TRUE,SUM(CL$14:CL$15)*(1/3),0)</f>
        <v>1512.6666666666665</v>
      </c>
      <c r="CM16" s="52">
        <f>IF('BREAK-EVEN CALCULATOR'!$F$12=TRUE,SUM(CM$14:CM$15)*(1/3),0)</f>
        <v>1529.6666666666665</v>
      </c>
      <c r="CN16" s="52">
        <f>IF('BREAK-EVEN CALCULATOR'!$F$12=TRUE,SUM(CN$14:CN$15)*(1/3),0)</f>
        <v>1546.6666666666665</v>
      </c>
      <c r="CO16" s="52">
        <f>IF('BREAK-EVEN CALCULATOR'!$F$12=TRUE,SUM(CO$14:CO$15)*(1/3),0)</f>
        <v>1563.6666666666665</v>
      </c>
      <c r="CP16" s="52">
        <f>IF('BREAK-EVEN CALCULATOR'!$F$12=TRUE,SUM(CP$14:CP$15)*(1/3),0)</f>
        <v>1580.6666666666665</v>
      </c>
      <c r="CQ16" s="52">
        <f>IF('BREAK-EVEN CALCULATOR'!$F$12=TRUE,SUM(CQ$14:CQ$15)*(1/3),0)</f>
        <v>1597.6666666666665</v>
      </c>
      <c r="CR16" s="52">
        <f>IF('BREAK-EVEN CALCULATOR'!$F$12=TRUE,SUM(CR$14:CR$15)*(1/3),0)</f>
        <v>1614.6666666666665</v>
      </c>
      <c r="CS16" s="52">
        <f>IF('BREAK-EVEN CALCULATOR'!$F$12=TRUE,SUM(CS$14:CS$15)*(1/3),0)</f>
        <v>1631.6666666666665</v>
      </c>
      <c r="CT16" s="52">
        <f>IF('BREAK-EVEN CALCULATOR'!$F$12=TRUE,SUM(CT$14:CT$15)*(1/3),0)</f>
        <v>1648.6666666666665</v>
      </c>
      <c r="CU16" s="52">
        <f>IF('BREAK-EVEN CALCULATOR'!$F$12=TRUE,SUM(CU$14:CU$15)*(1/3),0)</f>
        <v>1665.6666666666665</v>
      </c>
      <c r="CV16" s="52">
        <f>IF('BREAK-EVEN CALCULATOR'!$F$12=TRUE,SUM(CV$14:CV$15)*(1/3),0)</f>
        <v>1682.6666666666665</v>
      </c>
      <c r="CW16" s="52">
        <f>IF('BREAK-EVEN CALCULATOR'!$F$12=TRUE,SUM(CW$14:CW$15)*(1/3),0)</f>
        <v>1699.6666666666665</v>
      </c>
    </row>
    <row r="17" spans="1:101" ht="16" x14ac:dyDescent="0.2">
      <c r="A17" s="51" t="s">
        <v>59</v>
      </c>
      <c r="B17" s="48">
        <f>IF('BREAK-EVEN CALCULATOR'!$F$12=TRUE,B$16/'BREAK-EVEN CALCULATOR'!$D$21,0)</f>
        <v>0.92592592592592582</v>
      </c>
      <c r="C17" s="48">
        <f>IF('BREAK-EVEN CALCULATOR'!$F$12=TRUE,C$16/'BREAK-EVEN CALCULATOR'!$D$21,0)</f>
        <v>1.8703703703703702</v>
      </c>
      <c r="D17" s="48">
        <f>IF('BREAK-EVEN CALCULATOR'!$F$12=TRUE,D$16/'BREAK-EVEN CALCULATOR'!$D$21,0)</f>
        <v>2.8148148148148149</v>
      </c>
      <c r="E17" s="48">
        <f>IF('BREAK-EVEN CALCULATOR'!$F$12=TRUE,E$16/'BREAK-EVEN CALCULATOR'!$D$21,0)</f>
        <v>3.7592592592592586</v>
      </c>
      <c r="F17" s="48">
        <f>IF('BREAK-EVEN CALCULATOR'!$F$12=TRUE,F$16/'BREAK-EVEN CALCULATOR'!$D$21,0)</f>
        <v>4.7037037037037033</v>
      </c>
      <c r="G17" s="48">
        <f>IF('BREAK-EVEN CALCULATOR'!$F$12=TRUE,G$16/'BREAK-EVEN CALCULATOR'!$D$21,0)</f>
        <v>5.6481481481481479</v>
      </c>
      <c r="H17" s="48">
        <f>IF('BREAK-EVEN CALCULATOR'!$F$12=TRUE,H$16/'BREAK-EVEN CALCULATOR'!$D$21,0)</f>
        <v>6.5925925925925917</v>
      </c>
      <c r="I17" s="48">
        <f>IF('BREAK-EVEN CALCULATOR'!$F$12=TRUE,I$16/'BREAK-EVEN CALCULATOR'!$D$21,0)</f>
        <v>7.5370370370370363</v>
      </c>
      <c r="J17" s="48">
        <f>IF('BREAK-EVEN CALCULATOR'!$F$12=TRUE,J$16/'BREAK-EVEN CALCULATOR'!$D$21,0)</f>
        <v>8.481481481481481</v>
      </c>
      <c r="K17" s="48">
        <f>IF('BREAK-EVEN CALCULATOR'!$F$12=TRUE,K$16/'BREAK-EVEN CALCULATOR'!$D$21,0)</f>
        <v>9.4259259259259256</v>
      </c>
      <c r="L17" s="48">
        <f>IF('BREAK-EVEN CALCULATOR'!$F$12=TRUE,L$16/'BREAK-EVEN CALCULATOR'!$D$21,0)</f>
        <v>10.37037037037037</v>
      </c>
      <c r="M17" s="48">
        <f>IF('BREAK-EVEN CALCULATOR'!$F$12=TRUE,M$16/'BREAK-EVEN CALCULATOR'!$D$21,0)</f>
        <v>11.314814814814815</v>
      </c>
      <c r="N17" s="48">
        <f>IF('BREAK-EVEN CALCULATOR'!$F$12=TRUE,N$16/'BREAK-EVEN CALCULATOR'!$D$21,0)</f>
        <v>12.25925925925926</v>
      </c>
      <c r="O17" s="48">
        <f>IF('BREAK-EVEN CALCULATOR'!$F$12=TRUE,O$16/'BREAK-EVEN CALCULATOR'!$D$21,0)</f>
        <v>13.203703703703702</v>
      </c>
      <c r="P17" s="48">
        <f>IF('BREAK-EVEN CALCULATOR'!$F$12=TRUE,P$16/'BREAK-EVEN CALCULATOR'!$D$21,0)</f>
        <v>14.148148148148147</v>
      </c>
      <c r="Q17" s="48">
        <f>IF('BREAK-EVEN CALCULATOR'!$F$12=TRUE,Q$16/'BREAK-EVEN CALCULATOR'!$D$21,0)</f>
        <v>15.09259259259259</v>
      </c>
      <c r="R17" s="48">
        <f>IF('BREAK-EVEN CALCULATOR'!$F$12=TRUE,R$16/'BREAK-EVEN CALCULATOR'!$D$21,0)</f>
        <v>16.037037037037035</v>
      </c>
      <c r="S17" s="48">
        <f>IF('BREAK-EVEN CALCULATOR'!$F$12=TRUE,S$16/'BREAK-EVEN CALCULATOR'!$D$21,0)</f>
        <v>16.981481481481481</v>
      </c>
      <c r="T17" s="48">
        <f>IF('BREAK-EVEN CALCULATOR'!$F$12=TRUE,T$16/'BREAK-EVEN CALCULATOR'!$D$21,0)</f>
        <v>17.925925925925924</v>
      </c>
      <c r="U17" s="48">
        <f>IF('BREAK-EVEN CALCULATOR'!$F$12=TRUE,U$16/'BREAK-EVEN CALCULATOR'!$D$21,0)</f>
        <v>18.870370370370367</v>
      </c>
      <c r="V17" s="48">
        <f>IF('BREAK-EVEN CALCULATOR'!$F$12=TRUE,V$16/'BREAK-EVEN CALCULATOR'!$D$21,0)</f>
        <v>19.814814814814813</v>
      </c>
      <c r="W17" s="48">
        <f>IF('BREAK-EVEN CALCULATOR'!$F$12=TRUE,W$16/'BREAK-EVEN CALCULATOR'!$D$21,0)</f>
        <v>20.759259259259256</v>
      </c>
      <c r="X17" s="48">
        <f>IF('BREAK-EVEN CALCULATOR'!$F$12=TRUE,X$16/'BREAK-EVEN CALCULATOR'!$D$21,0)</f>
        <v>21.703703703703702</v>
      </c>
      <c r="Y17" s="48">
        <f>IF('BREAK-EVEN CALCULATOR'!$F$12=TRUE,Y$16/'BREAK-EVEN CALCULATOR'!$D$21,0)</f>
        <v>22.648148148148145</v>
      </c>
      <c r="Z17" s="48">
        <f>IF('BREAK-EVEN CALCULATOR'!$F$12=TRUE,Z$16/'BREAK-EVEN CALCULATOR'!$D$21,0)</f>
        <v>23.592592592592592</v>
      </c>
      <c r="AA17" s="48">
        <f>IF('BREAK-EVEN CALCULATOR'!$F$12=TRUE,AA$16/'BREAK-EVEN CALCULATOR'!$D$21,0)</f>
        <v>24.537037037037035</v>
      </c>
      <c r="AB17" s="48">
        <f>IF('BREAK-EVEN CALCULATOR'!$F$12=TRUE,AB$16/'BREAK-EVEN CALCULATOR'!$D$21,0)</f>
        <v>25.481481481481481</v>
      </c>
      <c r="AC17" s="48">
        <f>IF('BREAK-EVEN CALCULATOR'!$F$12=TRUE,AC$16/'BREAK-EVEN CALCULATOR'!$D$21,0)</f>
        <v>26.425925925925924</v>
      </c>
      <c r="AD17" s="48">
        <f>IF('BREAK-EVEN CALCULATOR'!$F$12=TRUE,AD$16/'BREAK-EVEN CALCULATOR'!$D$21,0)</f>
        <v>27.370370370370367</v>
      </c>
      <c r="AE17" s="48">
        <f>IF('BREAK-EVEN CALCULATOR'!$F$12=TRUE,AE$16/'BREAK-EVEN CALCULATOR'!$D$21,0)</f>
        <v>28.314814814814813</v>
      </c>
      <c r="AF17" s="48">
        <f>IF('BREAK-EVEN CALCULATOR'!$F$12=TRUE,AF$16/'BREAK-EVEN CALCULATOR'!$D$21,0)</f>
        <v>29.259259259259256</v>
      </c>
      <c r="AG17" s="48">
        <f>IF('BREAK-EVEN CALCULATOR'!$F$12=TRUE,AG$16/'BREAK-EVEN CALCULATOR'!$D$21,0)</f>
        <v>30.203703703703702</v>
      </c>
      <c r="AH17" s="48">
        <f>IF('BREAK-EVEN CALCULATOR'!$F$12=TRUE,AH$16/'BREAK-EVEN CALCULATOR'!$D$21,0)</f>
        <v>31.148148148148145</v>
      </c>
      <c r="AI17" s="48">
        <f>IF('BREAK-EVEN CALCULATOR'!$F$12=TRUE,AI$16/'BREAK-EVEN CALCULATOR'!$D$21,0)</f>
        <v>32.092592592592588</v>
      </c>
      <c r="AJ17" s="48">
        <f>IF('BREAK-EVEN CALCULATOR'!$F$12=TRUE,AJ$16/'BREAK-EVEN CALCULATOR'!$D$21,0)</f>
        <v>33.037037037037038</v>
      </c>
      <c r="AK17" s="48">
        <f>IF('BREAK-EVEN CALCULATOR'!$F$12=TRUE,AK$16/'BREAK-EVEN CALCULATOR'!$D$21,0)</f>
        <v>33.981481481481481</v>
      </c>
      <c r="AL17" s="48">
        <f>IF('BREAK-EVEN CALCULATOR'!$F$12=TRUE,AL$16/'BREAK-EVEN CALCULATOR'!$D$21,0)</f>
        <v>34.925925925925924</v>
      </c>
      <c r="AM17" s="48">
        <f>IF('BREAK-EVEN CALCULATOR'!$F$12=TRUE,AM$16/'BREAK-EVEN CALCULATOR'!$D$21,0)</f>
        <v>35.870370370370367</v>
      </c>
      <c r="AN17" s="48">
        <f>IF('BREAK-EVEN CALCULATOR'!$F$12=TRUE,AN$16/'BREAK-EVEN CALCULATOR'!$D$21,0)</f>
        <v>36.81481481481481</v>
      </c>
      <c r="AO17" s="48">
        <f>IF('BREAK-EVEN CALCULATOR'!$F$12=TRUE,AO$16/'BREAK-EVEN CALCULATOR'!$D$21,0)</f>
        <v>37.75925925925926</v>
      </c>
      <c r="AP17" s="48">
        <f>IF('BREAK-EVEN CALCULATOR'!$F$12=TRUE,AP$16/'BREAK-EVEN CALCULATOR'!$D$21,0)</f>
        <v>38.703703703703702</v>
      </c>
      <c r="AQ17" s="48">
        <f>IF('BREAK-EVEN CALCULATOR'!$F$12=TRUE,AQ$16/'BREAK-EVEN CALCULATOR'!$D$21,0)</f>
        <v>39.648148148148145</v>
      </c>
      <c r="AR17" s="48">
        <f>IF('BREAK-EVEN CALCULATOR'!$F$12=TRUE,AR$16/'BREAK-EVEN CALCULATOR'!$D$21,0)</f>
        <v>40.592592592592588</v>
      </c>
      <c r="AS17" s="48">
        <f>IF('BREAK-EVEN CALCULATOR'!$F$12=TRUE,AS$16/'BREAK-EVEN CALCULATOR'!$D$21,0)</f>
        <v>41.537037037037038</v>
      </c>
      <c r="AT17" s="48">
        <f>IF('BREAK-EVEN CALCULATOR'!$F$12=TRUE,AT$16/'BREAK-EVEN CALCULATOR'!$D$21,0)</f>
        <v>42.481481481481481</v>
      </c>
      <c r="AU17" s="48">
        <f>IF('BREAK-EVEN CALCULATOR'!$F$12=TRUE,AU$16/'BREAK-EVEN CALCULATOR'!$D$21,0)</f>
        <v>43.425925925925924</v>
      </c>
      <c r="AV17" s="48">
        <f>IF('BREAK-EVEN CALCULATOR'!$F$12=TRUE,AV$16/'BREAK-EVEN CALCULATOR'!$D$21,0)</f>
        <v>44.370370370370367</v>
      </c>
      <c r="AW17" s="48">
        <f>IF('BREAK-EVEN CALCULATOR'!$F$12=TRUE,AW$16/'BREAK-EVEN CALCULATOR'!$D$21,0)</f>
        <v>45.31481481481481</v>
      </c>
      <c r="AX17" s="48">
        <f>IF('BREAK-EVEN CALCULATOR'!$F$12=TRUE,AX$16/'BREAK-EVEN CALCULATOR'!$D$21,0)</f>
        <v>46.25925925925926</v>
      </c>
      <c r="AY17" s="48">
        <f>IF('BREAK-EVEN CALCULATOR'!$F$12=TRUE,AY$16/'BREAK-EVEN CALCULATOR'!$D$21,0)</f>
        <v>47.203703703703702</v>
      </c>
      <c r="AZ17" s="48">
        <f>IF('BREAK-EVEN CALCULATOR'!$F$12=TRUE,AZ$16/'BREAK-EVEN CALCULATOR'!$D$21,0)</f>
        <v>48.148148148148145</v>
      </c>
      <c r="BA17" s="48">
        <f>IF('BREAK-EVEN CALCULATOR'!$F$12=TRUE,BA$16/'BREAK-EVEN CALCULATOR'!$D$21,0)</f>
        <v>49.092592592592588</v>
      </c>
      <c r="BB17" s="48">
        <f>IF('BREAK-EVEN CALCULATOR'!$F$12=TRUE,BB$16/'BREAK-EVEN CALCULATOR'!$D$21,0)</f>
        <v>50.037037037037038</v>
      </c>
      <c r="BC17" s="48">
        <f>IF('BREAK-EVEN CALCULATOR'!$F$12=TRUE,BC$16/'BREAK-EVEN CALCULATOR'!$D$21,0)</f>
        <v>50.981481481481481</v>
      </c>
      <c r="BD17" s="48">
        <f>IF('BREAK-EVEN CALCULATOR'!$F$12=TRUE,BD$16/'BREAK-EVEN CALCULATOR'!$D$21,0)</f>
        <v>51.925925925925924</v>
      </c>
      <c r="BE17" s="48">
        <f>IF('BREAK-EVEN CALCULATOR'!$F$12=TRUE,BE$16/'BREAK-EVEN CALCULATOR'!$D$21,0)</f>
        <v>52.870370370370367</v>
      </c>
      <c r="BF17" s="48">
        <f>IF('BREAK-EVEN CALCULATOR'!$F$12=TRUE,BF$16/'BREAK-EVEN CALCULATOR'!$D$21,0)</f>
        <v>53.81481481481481</v>
      </c>
      <c r="BG17" s="48">
        <f>IF('BREAK-EVEN CALCULATOR'!$F$12=TRUE,BG$16/'BREAK-EVEN CALCULATOR'!$D$21,0)</f>
        <v>54.75925925925926</v>
      </c>
      <c r="BH17" s="48">
        <f>IF('BREAK-EVEN CALCULATOR'!$F$12=TRUE,BH$16/'BREAK-EVEN CALCULATOR'!$D$21,0)</f>
        <v>55.703703703703702</v>
      </c>
      <c r="BI17" s="48">
        <f>IF('BREAK-EVEN CALCULATOR'!$F$12=TRUE,BI$16/'BREAK-EVEN CALCULATOR'!$D$21,0)</f>
        <v>56.648148148148145</v>
      </c>
      <c r="BJ17" s="48">
        <f>IF('BREAK-EVEN CALCULATOR'!$F$12=TRUE,BJ$16/'BREAK-EVEN CALCULATOR'!$D$21,0)</f>
        <v>57.592592592592581</v>
      </c>
      <c r="BK17" s="48">
        <f>IF('BREAK-EVEN CALCULATOR'!$F$12=TRUE,BK$16/'BREAK-EVEN CALCULATOR'!$D$21,0)</f>
        <v>58.537037037037031</v>
      </c>
      <c r="BL17" s="48">
        <f>IF('BREAK-EVEN CALCULATOR'!$F$12=TRUE,BL$16/'BREAK-EVEN CALCULATOR'!$D$21,0)</f>
        <v>59.481481481481474</v>
      </c>
      <c r="BM17" s="48">
        <f>IF('BREAK-EVEN CALCULATOR'!$F$12=TRUE,BM$16/'BREAK-EVEN CALCULATOR'!$D$21,0)</f>
        <v>60.425925925925917</v>
      </c>
      <c r="BN17" s="48">
        <f>IF('BREAK-EVEN CALCULATOR'!$F$12=TRUE,BN$16/'BREAK-EVEN CALCULATOR'!$D$21,0)</f>
        <v>61.37037037037036</v>
      </c>
      <c r="BO17" s="48">
        <f>IF('BREAK-EVEN CALCULATOR'!$F$12=TRUE,BO$16/'BREAK-EVEN CALCULATOR'!$D$21,0)</f>
        <v>62.31481481481481</v>
      </c>
      <c r="BP17" s="48">
        <f>IF('BREAK-EVEN CALCULATOR'!$F$12=TRUE,BP$16/'BREAK-EVEN CALCULATOR'!$D$21,0)</f>
        <v>63.259259259259252</v>
      </c>
      <c r="BQ17" s="48">
        <f>IF('BREAK-EVEN CALCULATOR'!$F$12=TRUE,BQ$16/'BREAK-EVEN CALCULATOR'!$D$21,0)</f>
        <v>64.203703703703695</v>
      </c>
      <c r="BR17" s="48">
        <f>IF('BREAK-EVEN CALCULATOR'!$F$12=TRUE,BR$16/'BREAK-EVEN CALCULATOR'!$D$21,0)</f>
        <v>65.148148148148138</v>
      </c>
      <c r="BS17" s="48">
        <f>IF('BREAK-EVEN CALCULATOR'!$F$12=TRUE,BS$16/'BREAK-EVEN CALCULATOR'!$D$21,0)</f>
        <v>66.092592592592581</v>
      </c>
      <c r="BT17" s="48">
        <f>IF('BREAK-EVEN CALCULATOR'!$F$12=TRUE,BT$16/'BREAK-EVEN CALCULATOR'!$D$21,0)</f>
        <v>67.037037037037024</v>
      </c>
      <c r="BU17" s="48">
        <f>IF('BREAK-EVEN CALCULATOR'!$F$12=TRUE,BU$16/'BREAK-EVEN CALCULATOR'!$D$21,0)</f>
        <v>67.981481481481467</v>
      </c>
      <c r="BV17" s="48">
        <f>IF('BREAK-EVEN CALCULATOR'!$F$12=TRUE,BV$16/'BREAK-EVEN CALCULATOR'!$D$21,0)</f>
        <v>68.925925925925924</v>
      </c>
      <c r="BW17" s="48">
        <f>IF('BREAK-EVEN CALCULATOR'!$F$12=TRUE,BW$16/'BREAK-EVEN CALCULATOR'!$D$21,0)</f>
        <v>69.870370370370367</v>
      </c>
      <c r="BX17" s="48">
        <f>IF('BREAK-EVEN CALCULATOR'!$F$12=TRUE,BX$16/'BREAK-EVEN CALCULATOR'!$D$21,0)</f>
        <v>70.81481481481481</v>
      </c>
      <c r="BY17" s="48">
        <f>IF('BREAK-EVEN CALCULATOR'!$F$12=TRUE,BY$16/'BREAK-EVEN CALCULATOR'!$D$21,0)</f>
        <v>71.759259259259252</v>
      </c>
      <c r="BZ17" s="48">
        <f>IF('BREAK-EVEN CALCULATOR'!$F$12=TRUE,BZ$16/'BREAK-EVEN CALCULATOR'!$D$21,0)</f>
        <v>72.703703703703695</v>
      </c>
      <c r="CA17" s="48">
        <f>IF('BREAK-EVEN CALCULATOR'!$F$12=TRUE,CA$16/'BREAK-EVEN CALCULATOR'!$D$21,0)</f>
        <v>73.648148148148138</v>
      </c>
      <c r="CB17" s="48">
        <f>IF('BREAK-EVEN CALCULATOR'!$F$12=TRUE,CB$16/'BREAK-EVEN CALCULATOR'!$D$21,0)</f>
        <v>74.592592592592581</v>
      </c>
      <c r="CC17" s="48">
        <f>IF('BREAK-EVEN CALCULATOR'!$F$12=TRUE,CC$16/'BREAK-EVEN CALCULATOR'!$D$21,0)</f>
        <v>75.537037037037024</v>
      </c>
      <c r="CD17" s="48">
        <f>IF('BREAK-EVEN CALCULATOR'!$F$12=TRUE,CD$16/'BREAK-EVEN CALCULATOR'!$D$21,0)</f>
        <v>76.481481481481467</v>
      </c>
      <c r="CE17" s="48">
        <f>IF('BREAK-EVEN CALCULATOR'!$F$12=TRUE,CE$16/'BREAK-EVEN CALCULATOR'!$D$21,0)</f>
        <v>77.425925925925924</v>
      </c>
      <c r="CF17" s="48">
        <f>IF('BREAK-EVEN CALCULATOR'!$F$12=TRUE,CF$16/'BREAK-EVEN CALCULATOR'!$D$21,0)</f>
        <v>78.370370370370367</v>
      </c>
      <c r="CG17" s="48">
        <f>IF('BREAK-EVEN CALCULATOR'!$F$12=TRUE,CG$16/'BREAK-EVEN CALCULATOR'!$D$21,0)</f>
        <v>79.31481481481481</v>
      </c>
      <c r="CH17" s="48">
        <f>IF('BREAK-EVEN CALCULATOR'!$F$12=TRUE,CH$16/'BREAK-EVEN CALCULATOR'!$D$21,0)</f>
        <v>80.259259259259252</v>
      </c>
      <c r="CI17" s="48">
        <f>IF('BREAK-EVEN CALCULATOR'!$F$12=TRUE,CI$16/'BREAK-EVEN CALCULATOR'!$D$21,0)</f>
        <v>81.203703703703695</v>
      </c>
      <c r="CJ17" s="48">
        <f>IF('BREAK-EVEN CALCULATOR'!$F$12=TRUE,CJ$16/'BREAK-EVEN CALCULATOR'!$D$21,0)</f>
        <v>82.148148148148138</v>
      </c>
      <c r="CK17" s="48">
        <f>IF('BREAK-EVEN CALCULATOR'!$F$12=TRUE,CK$16/'BREAK-EVEN CALCULATOR'!$D$21,0)</f>
        <v>83.092592592592581</v>
      </c>
      <c r="CL17" s="48">
        <f>IF('BREAK-EVEN CALCULATOR'!$F$12=TRUE,CL$16/'BREAK-EVEN CALCULATOR'!$D$21,0)</f>
        <v>84.037037037037024</v>
      </c>
      <c r="CM17" s="48">
        <f>IF('BREAK-EVEN CALCULATOR'!$F$12=TRUE,CM$16/'BREAK-EVEN CALCULATOR'!$D$21,0)</f>
        <v>84.981481481481467</v>
      </c>
      <c r="CN17" s="48">
        <f>IF('BREAK-EVEN CALCULATOR'!$F$12=TRUE,CN$16/'BREAK-EVEN CALCULATOR'!$D$21,0)</f>
        <v>85.925925925925924</v>
      </c>
      <c r="CO17" s="48">
        <f>IF('BREAK-EVEN CALCULATOR'!$F$12=TRUE,CO$16/'BREAK-EVEN CALCULATOR'!$D$21,0)</f>
        <v>86.870370370370367</v>
      </c>
      <c r="CP17" s="48">
        <f>IF('BREAK-EVEN CALCULATOR'!$F$12=TRUE,CP$16/'BREAK-EVEN CALCULATOR'!$D$21,0)</f>
        <v>87.81481481481481</v>
      </c>
      <c r="CQ17" s="48">
        <f>IF('BREAK-EVEN CALCULATOR'!$F$12=TRUE,CQ$16/'BREAK-EVEN CALCULATOR'!$D$21,0)</f>
        <v>88.759259259259252</v>
      </c>
      <c r="CR17" s="48">
        <f>IF('BREAK-EVEN CALCULATOR'!$F$12=TRUE,CR$16/'BREAK-EVEN CALCULATOR'!$D$21,0)</f>
        <v>89.703703703703695</v>
      </c>
      <c r="CS17" s="48">
        <f>IF('BREAK-EVEN CALCULATOR'!$F$12=TRUE,CS$16/'BREAK-EVEN CALCULATOR'!$D$21,0)</f>
        <v>90.648148148148138</v>
      </c>
      <c r="CT17" s="48">
        <f>IF('BREAK-EVEN CALCULATOR'!$F$12=TRUE,CT$16/'BREAK-EVEN CALCULATOR'!$D$21,0)</f>
        <v>91.592592592592581</v>
      </c>
      <c r="CU17" s="48">
        <f>IF('BREAK-EVEN CALCULATOR'!$F$12=TRUE,CU$16/'BREAK-EVEN CALCULATOR'!$D$21,0)</f>
        <v>92.537037037037024</v>
      </c>
      <c r="CV17" s="48">
        <f>IF('BREAK-EVEN CALCULATOR'!$F$12=TRUE,CV$16/'BREAK-EVEN CALCULATOR'!$D$21,0)</f>
        <v>93.481481481481467</v>
      </c>
      <c r="CW17" s="48">
        <f>IF('BREAK-EVEN CALCULATOR'!$F$12=TRUE,CW$16/'BREAK-EVEN CALCULATOR'!$D$21,0)</f>
        <v>94.425925925925924</v>
      </c>
    </row>
    <row r="18" spans="1:101" ht="16" x14ac:dyDescent="0.2">
      <c r="A18" s="51" t="s">
        <v>57</v>
      </c>
      <c r="B18" s="54">
        <f>IF('BREAK-EVEN CALCULATOR'!$F$12=TRUE,(B$14*'BREAK-EVEN CALCULATOR'!$F$13)+(B$15*'BREAK-EVEN CALCULATOR'!$F$14),0)</f>
        <v>43.559999999999995</v>
      </c>
      <c r="C18" s="54">
        <f>IF('BREAK-EVEN CALCULATOR'!$F$12=TRUE,(C$14*'BREAK-EVEN CALCULATOR'!$F$13)+(C$15*'BREAK-EVEN CALCULATOR'!$F$14),0)</f>
        <v>88.06</v>
      </c>
      <c r="D18" s="54">
        <f>IF('BREAK-EVEN CALCULATOR'!$F$12=TRUE,(D$14*'BREAK-EVEN CALCULATOR'!$F$13)+(D$15*'BREAK-EVEN CALCULATOR'!$F$14),0)</f>
        <v>131.69999999999999</v>
      </c>
      <c r="E18" s="54">
        <f>IF('BREAK-EVEN CALCULATOR'!$F$12=TRUE,(E$14*'BREAK-EVEN CALCULATOR'!$F$13)+(E$15*'BREAK-EVEN CALCULATOR'!$F$14),0)</f>
        <v>176.20000000000002</v>
      </c>
      <c r="F18" s="54">
        <f>IF('BREAK-EVEN CALCULATOR'!$F$12=TRUE,(F$14*'BREAK-EVEN CALCULATOR'!$F$13)+(F$15*'BREAK-EVEN CALCULATOR'!$F$14),0)</f>
        <v>219.83999999999997</v>
      </c>
      <c r="G18" s="54">
        <f>IF('BREAK-EVEN CALCULATOR'!$F$12=TRUE,(G$14*'BREAK-EVEN CALCULATOR'!$F$13)+(G$15*'BREAK-EVEN CALCULATOR'!$F$14),0)</f>
        <v>264.33999999999997</v>
      </c>
      <c r="H18" s="54">
        <f>IF('BREAK-EVEN CALCULATOR'!$F$12=TRUE,(H$14*'BREAK-EVEN CALCULATOR'!$F$13)+(H$15*'BREAK-EVEN CALCULATOR'!$F$14),0)</f>
        <v>307.98</v>
      </c>
      <c r="I18" s="54">
        <f>IF('BREAK-EVEN CALCULATOR'!$F$12=TRUE,(I$14*'BREAK-EVEN CALCULATOR'!$F$13)+(I$15*'BREAK-EVEN CALCULATOR'!$F$14),0)</f>
        <v>352.48</v>
      </c>
      <c r="J18" s="54">
        <f>IF('BREAK-EVEN CALCULATOR'!$F$12=TRUE,(J$14*'BREAK-EVEN CALCULATOR'!$F$13)+(J$15*'BREAK-EVEN CALCULATOR'!$F$14),0)</f>
        <v>396.11999999999995</v>
      </c>
      <c r="K18" s="54">
        <f>IF('BREAK-EVEN CALCULATOR'!$F$12=TRUE,(K$14*'BREAK-EVEN CALCULATOR'!$F$13)+(K$15*'BREAK-EVEN CALCULATOR'!$F$14),0)</f>
        <v>440.61999999999995</v>
      </c>
      <c r="L18" s="54">
        <f>IF('BREAK-EVEN CALCULATOR'!$F$12=TRUE,(L$14*'BREAK-EVEN CALCULATOR'!$F$13)+(L$15*'BREAK-EVEN CALCULATOR'!$F$14),0)</f>
        <v>484.26</v>
      </c>
      <c r="M18" s="54">
        <f>IF('BREAK-EVEN CALCULATOR'!$F$12=TRUE,(M$14*'BREAK-EVEN CALCULATOR'!$F$13)+(M$15*'BREAK-EVEN CALCULATOR'!$F$14),0)</f>
        <v>528.76</v>
      </c>
      <c r="N18" s="54">
        <f>IF('BREAK-EVEN CALCULATOR'!$F$12=TRUE,(N$14*'BREAK-EVEN CALCULATOR'!$F$13)+(N$15*'BREAK-EVEN CALCULATOR'!$F$14),0)</f>
        <v>572.4</v>
      </c>
      <c r="O18" s="54">
        <f>IF('BREAK-EVEN CALCULATOR'!$F$12=TRUE,(O$14*'BREAK-EVEN CALCULATOR'!$F$13)+(O$15*'BREAK-EVEN CALCULATOR'!$F$14),0)</f>
        <v>616.9</v>
      </c>
      <c r="P18" s="54">
        <f>IF('BREAK-EVEN CALCULATOR'!$F$12=TRUE,(P$14*'BREAK-EVEN CALCULATOR'!$F$13)+(P$15*'BREAK-EVEN CALCULATOR'!$F$14),0)</f>
        <v>660.54</v>
      </c>
      <c r="Q18" s="54">
        <f>IF('BREAK-EVEN CALCULATOR'!$F$12=TRUE,(Q$14*'BREAK-EVEN CALCULATOR'!$F$13)+(Q$15*'BREAK-EVEN CALCULATOR'!$F$14),0)</f>
        <v>705.04</v>
      </c>
      <c r="R18" s="54">
        <f>IF('BREAK-EVEN CALCULATOR'!$F$12=TRUE,(R$14*'BREAK-EVEN CALCULATOR'!$F$13)+(R$15*'BREAK-EVEN CALCULATOR'!$F$14),0)</f>
        <v>748.68</v>
      </c>
      <c r="S18" s="54">
        <f>IF('BREAK-EVEN CALCULATOR'!$F$12=TRUE,(S$14*'BREAK-EVEN CALCULATOR'!$F$13)+(S$15*'BREAK-EVEN CALCULATOR'!$F$14),0)</f>
        <v>793.18</v>
      </c>
      <c r="T18" s="54">
        <f>IF('BREAK-EVEN CALCULATOR'!$F$12=TRUE,(T$14*'BREAK-EVEN CALCULATOR'!$F$13)+(T$15*'BREAK-EVEN CALCULATOR'!$F$14),0)</f>
        <v>836.81999999999994</v>
      </c>
      <c r="U18" s="54">
        <f>IF('BREAK-EVEN CALCULATOR'!$F$12=TRUE,(U$14*'BREAK-EVEN CALCULATOR'!$F$13)+(U$15*'BREAK-EVEN CALCULATOR'!$F$14),0)</f>
        <v>881.31999999999994</v>
      </c>
      <c r="V18" s="54">
        <f>IF('BREAK-EVEN CALCULATOR'!$F$12=TRUE,(V$14*'BREAK-EVEN CALCULATOR'!$F$13)+(V$15*'BREAK-EVEN CALCULATOR'!$F$14),0)</f>
        <v>924.95999999999992</v>
      </c>
      <c r="W18" s="54">
        <f>IF('BREAK-EVEN CALCULATOR'!$F$12=TRUE,(W$14*'BREAK-EVEN CALCULATOR'!$F$13)+(W$15*'BREAK-EVEN CALCULATOR'!$F$14),0)</f>
        <v>969.45999999999992</v>
      </c>
      <c r="X18" s="54">
        <f>IF('BREAK-EVEN CALCULATOR'!$F$12=TRUE,(X$14*'BREAK-EVEN CALCULATOR'!$F$13)+(X$15*'BREAK-EVEN CALCULATOR'!$F$14),0)</f>
        <v>1013.0999999999999</v>
      </c>
      <c r="Y18" s="54">
        <f>IF('BREAK-EVEN CALCULATOR'!$F$12=TRUE,(Y$14*'BREAK-EVEN CALCULATOR'!$F$13)+(Y$15*'BREAK-EVEN CALCULATOR'!$F$14),0)</f>
        <v>1057.5999999999999</v>
      </c>
      <c r="Z18" s="54">
        <f>IF('BREAK-EVEN CALCULATOR'!$F$12=TRUE,(Z$14*'BREAK-EVEN CALCULATOR'!$F$13)+(Z$15*'BREAK-EVEN CALCULATOR'!$F$14),0)</f>
        <v>1101.24</v>
      </c>
      <c r="AA18" s="54">
        <f>IF('BREAK-EVEN CALCULATOR'!$F$12=TRUE,(AA$14*'BREAK-EVEN CALCULATOR'!$F$13)+(AA$15*'BREAK-EVEN CALCULATOR'!$F$14),0)</f>
        <v>1145.74</v>
      </c>
      <c r="AB18" s="54">
        <f>IF('BREAK-EVEN CALCULATOR'!$F$12=TRUE,(AB$14*'BREAK-EVEN CALCULATOR'!$F$13)+(AB$15*'BREAK-EVEN CALCULATOR'!$F$14),0)</f>
        <v>1189.3800000000001</v>
      </c>
      <c r="AC18" s="54">
        <f>IF('BREAK-EVEN CALCULATOR'!$F$12=TRUE,(AC$14*'BREAK-EVEN CALCULATOR'!$F$13)+(AC$15*'BREAK-EVEN CALCULATOR'!$F$14),0)</f>
        <v>1233.8799999999999</v>
      </c>
      <c r="AD18" s="54">
        <f>IF('BREAK-EVEN CALCULATOR'!$F$12=TRUE,(AD$14*'BREAK-EVEN CALCULATOR'!$F$13)+(AD$15*'BREAK-EVEN CALCULATOR'!$F$14),0)</f>
        <v>1277.52</v>
      </c>
      <c r="AE18" s="54">
        <f>IF('BREAK-EVEN CALCULATOR'!$F$12=TRUE,(AE$14*'BREAK-EVEN CALCULATOR'!$F$13)+(AE$15*'BREAK-EVEN CALCULATOR'!$F$14),0)</f>
        <v>1322.02</v>
      </c>
      <c r="AF18" s="54">
        <f>IF('BREAK-EVEN CALCULATOR'!$F$12=TRUE,(AF$14*'BREAK-EVEN CALCULATOR'!$F$13)+(AF$15*'BREAK-EVEN CALCULATOR'!$F$14),0)</f>
        <v>1365.6599999999999</v>
      </c>
      <c r="AG18" s="54">
        <f>IF('BREAK-EVEN CALCULATOR'!$F$12=TRUE,(AG$14*'BREAK-EVEN CALCULATOR'!$F$13)+(AG$15*'BREAK-EVEN CALCULATOR'!$F$14),0)</f>
        <v>1410.16</v>
      </c>
      <c r="AH18" s="54">
        <f>IF('BREAK-EVEN CALCULATOR'!$F$12=TRUE,(AH$14*'BREAK-EVEN CALCULATOR'!$F$13)+(AH$15*'BREAK-EVEN CALCULATOR'!$F$14),0)</f>
        <v>1453.7999999999997</v>
      </c>
      <c r="AI18" s="54">
        <f>IF('BREAK-EVEN CALCULATOR'!$F$12=TRUE,(AI$14*'BREAK-EVEN CALCULATOR'!$F$13)+(AI$15*'BREAK-EVEN CALCULATOR'!$F$14),0)</f>
        <v>1498.3</v>
      </c>
      <c r="AJ18" s="54">
        <f>IF('BREAK-EVEN CALCULATOR'!$F$12=TRUE,(AJ$14*'BREAK-EVEN CALCULATOR'!$F$13)+(AJ$15*'BREAK-EVEN CALCULATOR'!$F$14),0)</f>
        <v>1541.9399999999998</v>
      </c>
      <c r="AK18" s="54">
        <f>IF('BREAK-EVEN CALCULATOR'!$F$12=TRUE,(AK$14*'BREAK-EVEN CALCULATOR'!$F$13)+(AK$15*'BREAK-EVEN CALCULATOR'!$F$14),0)</f>
        <v>1586.44</v>
      </c>
      <c r="AL18" s="54">
        <f>IF('BREAK-EVEN CALCULATOR'!$F$12=TRUE,(AL$14*'BREAK-EVEN CALCULATOR'!$F$13)+(AL$15*'BREAK-EVEN CALCULATOR'!$F$14),0)</f>
        <v>1630.08</v>
      </c>
      <c r="AM18" s="54">
        <f>IF('BREAK-EVEN CALCULATOR'!$F$12=TRUE,(AM$14*'BREAK-EVEN CALCULATOR'!$F$13)+(AM$15*'BREAK-EVEN CALCULATOR'!$F$14),0)</f>
        <v>1674.58</v>
      </c>
      <c r="AN18" s="54">
        <f>IF('BREAK-EVEN CALCULATOR'!$F$12=TRUE,(AN$14*'BREAK-EVEN CALCULATOR'!$F$13)+(AN$15*'BREAK-EVEN CALCULATOR'!$F$14),0)</f>
        <v>1718.2199999999998</v>
      </c>
      <c r="AO18" s="54">
        <f>IF('BREAK-EVEN CALCULATOR'!$F$12=TRUE,(AO$14*'BREAK-EVEN CALCULATOR'!$F$13)+(AO$15*'BREAK-EVEN CALCULATOR'!$F$14),0)</f>
        <v>1762.7199999999998</v>
      </c>
      <c r="AP18" s="54">
        <f>IF('BREAK-EVEN CALCULATOR'!$F$12=TRUE,(AP$14*'BREAK-EVEN CALCULATOR'!$F$13)+(AP$15*'BREAK-EVEN CALCULATOR'!$F$14),0)</f>
        <v>1806.36</v>
      </c>
      <c r="AQ18" s="54">
        <f>IF('BREAK-EVEN CALCULATOR'!$F$12=TRUE,(AQ$14*'BREAK-EVEN CALCULATOR'!$F$13)+(AQ$15*'BREAK-EVEN CALCULATOR'!$F$14),0)</f>
        <v>1850.86</v>
      </c>
      <c r="AR18" s="54">
        <f>IF('BREAK-EVEN CALCULATOR'!$F$12=TRUE,(AR$14*'BREAK-EVEN CALCULATOR'!$F$13)+(AR$15*'BREAK-EVEN CALCULATOR'!$F$14),0)</f>
        <v>1895.36</v>
      </c>
      <c r="AS18" s="54">
        <f>IF('BREAK-EVEN CALCULATOR'!$F$12=TRUE,(AS$14*'BREAK-EVEN CALCULATOR'!$F$13)+(AS$15*'BREAK-EVEN CALCULATOR'!$F$14),0)</f>
        <v>1938.9999999999998</v>
      </c>
      <c r="AT18" s="54">
        <f>IF('BREAK-EVEN CALCULATOR'!$F$12=TRUE,(AT$14*'BREAK-EVEN CALCULATOR'!$F$13)+(AT$15*'BREAK-EVEN CALCULATOR'!$F$14),0)</f>
        <v>1983.4999999999998</v>
      </c>
      <c r="AU18" s="54">
        <f>IF('BREAK-EVEN CALCULATOR'!$F$12=TRUE,(AU$14*'BREAK-EVEN CALCULATOR'!$F$13)+(AU$15*'BREAK-EVEN CALCULATOR'!$F$14),0)</f>
        <v>2027.1399999999999</v>
      </c>
      <c r="AV18" s="54">
        <f>IF('BREAK-EVEN CALCULATOR'!$F$12=TRUE,(AV$14*'BREAK-EVEN CALCULATOR'!$F$13)+(AV$15*'BREAK-EVEN CALCULATOR'!$F$14),0)</f>
        <v>2071.64</v>
      </c>
      <c r="AW18" s="54">
        <f>IF('BREAK-EVEN CALCULATOR'!$F$12=TRUE,(AW$14*'BREAK-EVEN CALCULATOR'!$F$13)+(AW$15*'BREAK-EVEN CALCULATOR'!$F$14),0)</f>
        <v>2115.2799999999997</v>
      </c>
      <c r="AX18" s="54">
        <f>IF('BREAK-EVEN CALCULATOR'!$F$12=TRUE,(AX$14*'BREAK-EVEN CALCULATOR'!$F$13)+(AX$15*'BREAK-EVEN CALCULATOR'!$F$14),0)</f>
        <v>2159.7799999999997</v>
      </c>
      <c r="AY18" s="54">
        <f>IF('BREAK-EVEN CALCULATOR'!$F$12=TRUE,(AY$14*'BREAK-EVEN CALCULATOR'!$F$13)+(AY$15*'BREAK-EVEN CALCULATOR'!$F$14),0)</f>
        <v>2203.42</v>
      </c>
      <c r="AZ18" s="54">
        <f>IF('BREAK-EVEN CALCULATOR'!$F$12=TRUE,(AZ$14*'BREAK-EVEN CALCULATOR'!$F$13)+(AZ$15*'BREAK-EVEN CALCULATOR'!$F$14),0)</f>
        <v>2247.9199999999996</v>
      </c>
      <c r="BA18" s="54">
        <f>IF('BREAK-EVEN CALCULATOR'!$F$12=TRUE,(BA$14*'BREAK-EVEN CALCULATOR'!$F$13)+(BA$15*'BREAK-EVEN CALCULATOR'!$F$14),0)</f>
        <v>2291.56</v>
      </c>
      <c r="BB18" s="54">
        <f>IF('BREAK-EVEN CALCULATOR'!$F$12=TRUE,(BB$14*'BREAK-EVEN CALCULATOR'!$F$13)+(BB$15*'BREAK-EVEN CALCULATOR'!$F$14),0)</f>
        <v>2336.06</v>
      </c>
      <c r="BC18" s="54">
        <f>IF('BREAK-EVEN CALCULATOR'!$F$12=TRUE,(BC$14*'BREAK-EVEN CALCULATOR'!$F$13)+(BC$15*'BREAK-EVEN CALCULATOR'!$F$14),0)</f>
        <v>2379.6999999999998</v>
      </c>
      <c r="BD18" s="54">
        <f>IF('BREAK-EVEN CALCULATOR'!$F$12=TRUE,(BD$14*'BREAK-EVEN CALCULATOR'!$F$13)+(BD$15*'BREAK-EVEN CALCULATOR'!$F$14),0)</f>
        <v>2424.1999999999998</v>
      </c>
      <c r="BE18" s="54">
        <f>IF('BREAK-EVEN CALCULATOR'!$F$12=TRUE,(BE$14*'BREAK-EVEN CALCULATOR'!$F$13)+(BE$15*'BREAK-EVEN CALCULATOR'!$F$14),0)</f>
        <v>2467.8399999999997</v>
      </c>
      <c r="BF18" s="54">
        <f>IF('BREAK-EVEN CALCULATOR'!$F$12=TRUE,(BF$14*'BREAK-EVEN CALCULATOR'!$F$13)+(BF$15*'BREAK-EVEN CALCULATOR'!$F$14),0)</f>
        <v>2512.34</v>
      </c>
      <c r="BG18" s="54">
        <f>IF('BREAK-EVEN CALCULATOR'!$F$12=TRUE,(BG$14*'BREAK-EVEN CALCULATOR'!$F$13)+(BG$15*'BREAK-EVEN CALCULATOR'!$F$14),0)</f>
        <v>2555.98</v>
      </c>
      <c r="BH18" s="54">
        <f>IF('BREAK-EVEN CALCULATOR'!$F$12=TRUE,(BH$14*'BREAK-EVEN CALCULATOR'!$F$13)+(BH$15*'BREAK-EVEN CALCULATOR'!$F$14),0)</f>
        <v>2600.4799999999996</v>
      </c>
      <c r="BI18" s="54">
        <f>IF('BREAK-EVEN CALCULATOR'!$F$12=TRUE,(BI$14*'BREAK-EVEN CALCULATOR'!$F$13)+(BI$15*'BREAK-EVEN CALCULATOR'!$F$14),0)</f>
        <v>2644.12</v>
      </c>
      <c r="BJ18" s="54">
        <f>IF('BREAK-EVEN CALCULATOR'!$F$12=TRUE,(BJ$14*'BREAK-EVEN CALCULATOR'!$F$13)+(BJ$15*'BREAK-EVEN CALCULATOR'!$F$14),0)</f>
        <v>2688.62</v>
      </c>
      <c r="BK18" s="54">
        <f>IF('BREAK-EVEN CALCULATOR'!$F$12=TRUE,(BK$14*'BREAK-EVEN CALCULATOR'!$F$13)+(BK$15*'BREAK-EVEN CALCULATOR'!$F$14),0)</f>
        <v>2732.2599999999998</v>
      </c>
      <c r="BL18" s="54">
        <f>IF('BREAK-EVEN CALCULATOR'!$F$12=TRUE,(BL$14*'BREAK-EVEN CALCULATOR'!$F$13)+(BL$15*'BREAK-EVEN CALCULATOR'!$F$14),0)</f>
        <v>2776.7599999999998</v>
      </c>
      <c r="BM18" s="54">
        <f>IF('BREAK-EVEN CALCULATOR'!$F$12=TRUE,(BM$14*'BREAK-EVEN CALCULATOR'!$F$13)+(BM$15*'BREAK-EVEN CALCULATOR'!$F$14),0)</f>
        <v>2820.4</v>
      </c>
      <c r="BN18" s="54">
        <f>IF('BREAK-EVEN CALCULATOR'!$F$12=TRUE,(BN$14*'BREAK-EVEN CALCULATOR'!$F$13)+(BN$15*'BREAK-EVEN CALCULATOR'!$F$14),0)</f>
        <v>2864.9</v>
      </c>
      <c r="BO18" s="54">
        <f>IF('BREAK-EVEN CALCULATOR'!$F$12=TRUE,(BO$14*'BREAK-EVEN CALCULATOR'!$F$13)+(BO$15*'BREAK-EVEN CALCULATOR'!$F$14),0)</f>
        <v>2908.5399999999995</v>
      </c>
      <c r="BP18" s="54">
        <f>IF('BREAK-EVEN CALCULATOR'!$F$12=TRUE,(BP$14*'BREAK-EVEN CALCULATOR'!$F$13)+(BP$15*'BREAK-EVEN CALCULATOR'!$F$14),0)</f>
        <v>2953.04</v>
      </c>
      <c r="BQ18" s="54">
        <f>IF('BREAK-EVEN CALCULATOR'!$F$12=TRUE,(BQ$14*'BREAK-EVEN CALCULATOR'!$F$13)+(BQ$15*'BREAK-EVEN CALCULATOR'!$F$14),0)</f>
        <v>2996.68</v>
      </c>
      <c r="BR18" s="54">
        <f>IF('BREAK-EVEN CALCULATOR'!$F$12=TRUE,(BR$14*'BREAK-EVEN CALCULATOR'!$F$13)+(BR$15*'BREAK-EVEN CALCULATOR'!$F$14),0)</f>
        <v>3041.18</v>
      </c>
      <c r="BS18" s="54">
        <f>IF('BREAK-EVEN CALCULATOR'!$F$12=TRUE,(BS$14*'BREAK-EVEN CALCULATOR'!$F$13)+(BS$15*'BREAK-EVEN CALCULATOR'!$F$14),0)</f>
        <v>3084.8199999999997</v>
      </c>
      <c r="BT18" s="54">
        <f>IF('BREAK-EVEN CALCULATOR'!$F$12=TRUE,(BT$14*'BREAK-EVEN CALCULATOR'!$F$13)+(BT$15*'BREAK-EVEN CALCULATOR'!$F$14),0)</f>
        <v>3129.3199999999997</v>
      </c>
      <c r="BU18" s="54">
        <f>IF('BREAK-EVEN CALCULATOR'!$F$12=TRUE,(BU$14*'BREAK-EVEN CALCULATOR'!$F$13)+(BU$15*'BREAK-EVEN CALCULATOR'!$F$14),0)</f>
        <v>3172.96</v>
      </c>
      <c r="BV18" s="54">
        <f>IF('BREAK-EVEN CALCULATOR'!$F$12=TRUE,(BV$14*'BREAK-EVEN CALCULATOR'!$F$13)+(BV$15*'BREAK-EVEN CALCULATOR'!$F$14),0)</f>
        <v>3217.4599999999996</v>
      </c>
      <c r="BW18" s="54">
        <f>IF('BREAK-EVEN CALCULATOR'!$F$12=TRUE,(BW$14*'BREAK-EVEN CALCULATOR'!$F$13)+(BW$15*'BREAK-EVEN CALCULATOR'!$F$14),0)</f>
        <v>3261.1</v>
      </c>
      <c r="BX18" s="54">
        <f>IF('BREAK-EVEN CALCULATOR'!$F$12=TRUE,(BX$14*'BREAK-EVEN CALCULATOR'!$F$13)+(BX$15*'BREAK-EVEN CALCULATOR'!$F$14),0)</f>
        <v>3305.6</v>
      </c>
      <c r="BY18" s="54">
        <f>IF('BREAK-EVEN CALCULATOR'!$F$12=TRUE,(BY$14*'BREAK-EVEN CALCULATOR'!$F$13)+(BY$15*'BREAK-EVEN CALCULATOR'!$F$14),0)</f>
        <v>3349.2400000000002</v>
      </c>
      <c r="BZ18" s="54">
        <f>IF('BREAK-EVEN CALCULATOR'!$F$12=TRUE,(BZ$14*'BREAK-EVEN CALCULATOR'!$F$13)+(BZ$15*'BREAK-EVEN CALCULATOR'!$F$14),0)</f>
        <v>3393.74</v>
      </c>
      <c r="CA18" s="54">
        <f>IF('BREAK-EVEN CALCULATOR'!$F$12=TRUE,(CA$14*'BREAK-EVEN CALCULATOR'!$F$13)+(CA$15*'BREAK-EVEN CALCULATOR'!$F$14),0)</f>
        <v>3437.3799999999997</v>
      </c>
      <c r="CB18" s="54">
        <f>IF('BREAK-EVEN CALCULATOR'!$F$12=TRUE,(CB$14*'BREAK-EVEN CALCULATOR'!$F$13)+(CB$15*'BREAK-EVEN CALCULATOR'!$F$14),0)</f>
        <v>3481.88</v>
      </c>
      <c r="CC18" s="54">
        <f>IF('BREAK-EVEN CALCULATOR'!$F$12=TRUE,(CC$14*'BREAK-EVEN CALCULATOR'!$F$13)+(CC$15*'BREAK-EVEN CALCULATOR'!$F$14),0)</f>
        <v>3525.5199999999995</v>
      </c>
      <c r="CD18" s="54">
        <f>IF('BREAK-EVEN CALCULATOR'!$F$12=TRUE,(CD$14*'BREAK-EVEN CALCULATOR'!$F$13)+(CD$15*'BREAK-EVEN CALCULATOR'!$F$14),0)</f>
        <v>3570.02</v>
      </c>
      <c r="CE18" s="54">
        <f>IF('BREAK-EVEN CALCULATOR'!$F$12=TRUE,(CE$14*'BREAK-EVEN CALCULATOR'!$F$13)+(CE$15*'BREAK-EVEN CALCULATOR'!$F$14),0)</f>
        <v>3613.66</v>
      </c>
      <c r="CF18" s="54">
        <f>IF('BREAK-EVEN CALCULATOR'!$F$12=TRUE,(CF$14*'BREAK-EVEN CALCULATOR'!$F$13)+(CF$15*'BREAK-EVEN CALCULATOR'!$F$14),0)</f>
        <v>3658.16</v>
      </c>
      <c r="CG18" s="54">
        <f>IF('BREAK-EVEN CALCULATOR'!$F$12=TRUE,(CG$14*'BREAK-EVEN CALCULATOR'!$F$13)+(CG$15*'BREAK-EVEN CALCULATOR'!$F$14),0)</f>
        <v>3702.66</v>
      </c>
      <c r="CH18" s="54">
        <f>IF('BREAK-EVEN CALCULATOR'!$F$12=TRUE,(CH$14*'BREAK-EVEN CALCULATOR'!$F$13)+(CH$15*'BREAK-EVEN CALCULATOR'!$F$14),0)</f>
        <v>3746.2999999999997</v>
      </c>
      <c r="CI18" s="54">
        <f>IF('BREAK-EVEN CALCULATOR'!$F$12=TRUE,(CI$14*'BREAK-EVEN CALCULATOR'!$F$13)+(CI$15*'BREAK-EVEN CALCULATOR'!$F$14),0)</f>
        <v>3790.8</v>
      </c>
      <c r="CJ18" s="54">
        <f>IF('BREAK-EVEN CALCULATOR'!$F$12=TRUE,(CJ$14*'BREAK-EVEN CALCULATOR'!$F$13)+(CJ$15*'BREAK-EVEN CALCULATOR'!$F$14),0)</f>
        <v>3834.4399999999996</v>
      </c>
      <c r="CK18" s="54">
        <f>IF('BREAK-EVEN CALCULATOR'!$F$12=TRUE,(CK$14*'BREAK-EVEN CALCULATOR'!$F$13)+(CK$15*'BREAK-EVEN CALCULATOR'!$F$14),0)</f>
        <v>3878.9399999999996</v>
      </c>
      <c r="CL18" s="54">
        <f>IF('BREAK-EVEN CALCULATOR'!$F$12=TRUE,(CL$14*'BREAK-EVEN CALCULATOR'!$F$13)+(CL$15*'BREAK-EVEN CALCULATOR'!$F$14),0)</f>
        <v>3922.58</v>
      </c>
      <c r="CM18" s="54">
        <f>IF('BREAK-EVEN CALCULATOR'!$F$12=TRUE,(CM$14*'BREAK-EVEN CALCULATOR'!$F$13)+(CM$15*'BREAK-EVEN CALCULATOR'!$F$14),0)</f>
        <v>3967.0799999999995</v>
      </c>
      <c r="CN18" s="54">
        <f>IF('BREAK-EVEN CALCULATOR'!$F$12=TRUE,(CN$14*'BREAK-EVEN CALCULATOR'!$F$13)+(CN$15*'BREAK-EVEN CALCULATOR'!$F$14),0)</f>
        <v>4010.72</v>
      </c>
      <c r="CO18" s="54">
        <f>IF('BREAK-EVEN CALCULATOR'!$F$12=TRUE,(CO$14*'BREAK-EVEN CALCULATOR'!$F$13)+(CO$15*'BREAK-EVEN CALCULATOR'!$F$14),0)</f>
        <v>4055.22</v>
      </c>
      <c r="CP18" s="54">
        <f>IF('BREAK-EVEN CALCULATOR'!$F$12=TRUE,(CP$14*'BREAK-EVEN CALCULATOR'!$F$13)+(CP$15*'BREAK-EVEN CALCULATOR'!$F$14),0)</f>
        <v>4098.8599999999997</v>
      </c>
      <c r="CQ18" s="54">
        <f>IF('BREAK-EVEN CALCULATOR'!$F$12=TRUE,(CQ$14*'BREAK-EVEN CALCULATOR'!$F$13)+(CQ$15*'BREAK-EVEN CALCULATOR'!$F$14),0)</f>
        <v>4143.3599999999997</v>
      </c>
      <c r="CR18" s="54">
        <f>IF('BREAK-EVEN CALCULATOR'!$F$12=TRUE,(CR$14*'BREAK-EVEN CALCULATOR'!$F$13)+(CR$15*'BREAK-EVEN CALCULATOR'!$F$14),0)</f>
        <v>4187</v>
      </c>
      <c r="CS18" s="54">
        <f>IF('BREAK-EVEN CALCULATOR'!$F$12=TRUE,(CS$14*'BREAK-EVEN CALCULATOR'!$F$13)+(CS$15*'BREAK-EVEN CALCULATOR'!$F$14),0)</f>
        <v>4231.4999999999991</v>
      </c>
      <c r="CT18" s="54">
        <f>IF('BREAK-EVEN CALCULATOR'!$F$12=TRUE,(CT$14*'BREAK-EVEN CALCULATOR'!$F$13)+(CT$15*'BREAK-EVEN CALCULATOR'!$F$14),0)</f>
        <v>4275.1400000000003</v>
      </c>
      <c r="CU18" s="54">
        <f>IF('BREAK-EVEN CALCULATOR'!$F$12=TRUE,(CU$14*'BREAK-EVEN CALCULATOR'!$F$13)+(CU$15*'BREAK-EVEN CALCULATOR'!$F$14),0)</f>
        <v>4319.6399999999994</v>
      </c>
      <c r="CV18" s="54">
        <f>IF('BREAK-EVEN CALCULATOR'!$F$12=TRUE,(CV$14*'BREAK-EVEN CALCULATOR'!$F$13)+(CV$15*'BREAK-EVEN CALCULATOR'!$F$14),0)</f>
        <v>4363.28</v>
      </c>
      <c r="CW18" s="54">
        <f>IF('BREAK-EVEN CALCULATOR'!$F$12=TRUE,(CW$14*'BREAK-EVEN CALCULATOR'!$F$13)+(CW$15*'BREAK-EVEN CALCULATOR'!$F$14),0)</f>
        <v>4407.78</v>
      </c>
    </row>
    <row r="19" spans="1:101" ht="16" x14ac:dyDescent="0.2">
      <c r="A19" s="51" t="s">
        <v>58</v>
      </c>
      <c r="B19" s="54">
        <f>IF('BREAK-EVEN CALCULATOR'!$F$12=TRUE,(SUM(B$14:B$15)*(1+'BREAK-EVEN CALCULATOR'!$F$16))*'BREAK-EVEN CALCULATOR'!$F$15,0)</f>
        <v>30</v>
      </c>
      <c r="C19" s="54">
        <f>IF('BREAK-EVEN CALCULATOR'!$F$12=TRUE,(SUM(C$14:C$15)*(1+'BREAK-EVEN CALCULATOR'!$F$16))*'BREAK-EVEN CALCULATOR'!$F$15,0)</f>
        <v>60.599999999999994</v>
      </c>
      <c r="D19" s="54">
        <f>IF('BREAK-EVEN CALCULATOR'!$F$12=TRUE,(SUM(D$14:D$15)*(1+'BREAK-EVEN CALCULATOR'!$F$16))*'BREAK-EVEN CALCULATOR'!$F$15,0)</f>
        <v>91.2</v>
      </c>
      <c r="E19" s="54">
        <f>IF('BREAK-EVEN CALCULATOR'!$F$12=TRUE,(SUM(E$14:E$15)*(1+'BREAK-EVEN CALCULATOR'!$F$16))*'BREAK-EVEN CALCULATOR'!$F$15,0)</f>
        <v>121.8</v>
      </c>
      <c r="F19" s="54">
        <f>IF('BREAK-EVEN CALCULATOR'!$F$12=TRUE,(SUM(F$14:F$15)*(1+'BREAK-EVEN CALCULATOR'!$F$16))*'BREAK-EVEN CALCULATOR'!$F$15,0)</f>
        <v>152.4</v>
      </c>
      <c r="G19" s="54">
        <f>IF('BREAK-EVEN CALCULATOR'!$F$12=TRUE,(SUM(G$14:G$15)*(1+'BREAK-EVEN CALCULATOR'!$F$16))*'BREAK-EVEN CALCULATOR'!$F$15,0)</f>
        <v>183</v>
      </c>
      <c r="H19" s="54">
        <f>IF('BREAK-EVEN CALCULATOR'!$F$12=TRUE,(SUM(H$14:H$15)*(1+'BREAK-EVEN CALCULATOR'!$F$16))*'BREAK-EVEN CALCULATOR'!$F$15,0)</f>
        <v>213.6</v>
      </c>
      <c r="I19" s="54">
        <f>IF('BREAK-EVEN CALCULATOR'!$F$12=TRUE,(SUM(I$14:I$15)*(1+'BREAK-EVEN CALCULATOR'!$F$16))*'BREAK-EVEN CALCULATOR'!$F$15,0)</f>
        <v>244.2</v>
      </c>
      <c r="J19" s="54">
        <f>IF('BREAK-EVEN CALCULATOR'!$F$12=TRUE,(SUM(J$14:J$15)*(1+'BREAK-EVEN CALCULATOR'!$F$16))*'BREAK-EVEN CALCULATOR'!$F$15,0)</f>
        <v>274.8</v>
      </c>
      <c r="K19" s="54">
        <f>IF('BREAK-EVEN CALCULATOR'!$F$12=TRUE,(SUM(K$14:K$15)*(1+'BREAK-EVEN CALCULATOR'!$F$16))*'BREAK-EVEN CALCULATOR'!$F$15,0)</f>
        <v>305.39999999999998</v>
      </c>
      <c r="L19" s="54">
        <f>IF('BREAK-EVEN CALCULATOR'!$F$12=TRUE,(SUM(L$14:L$15)*(1+'BREAK-EVEN CALCULATOR'!$F$16))*'BREAK-EVEN CALCULATOR'!$F$15,0)</f>
        <v>336</v>
      </c>
      <c r="M19" s="54">
        <f>IF('BREAK-EVEN CALCULATOR'!$F$12=TRUE,(SUM(M$14:M$15)*(1+'BREAK-EVEN CALCULATOR'!$F$16))*'BREAK-EVEN CALCULATOR'!$F$15,0)</f>
        <v>366.59999999999997</v>
      </c>
      <c r="N19" s="54">
        <f>IF('BREAK-EVEN CALCULATOR'!$F$12=TRUE,(SUM(N$14:N$15)*(1+'BREAK-EVEN CALCULATOR'!$F$16))*'BREAK-EVEN CALCULATOR'!$F$15,0)</f>
        <v>397.2</v>
      </c>
      <c r="O19" s="54">
        <f>IF('BREAK-EVEN CALCULATOR'!$F$12=TRUE,(SUM(O$14:O$15)*(1+'BREAK-EVEN CALCULATOR'!$F$16))*'BREAK-EVEN CALCULATOR'!$F$15,0)</f>
        <v>427.8</v>
      </c>
      <c r="P19" s="54">
        <f>IF('BREAK-EVEN CALCULATOR'!$F$12=TRUE,(SUM(P$14:P$15)*(1+'BREAK-EVEN CALCULATOR'!$F$16))*'BREAK-EVEN CALCULATOR'!$F$15,0)</f>
        <v>458.4</v>
      </c>
      <c r="Q19" s="54">
        <f>IF('BREAK-EVEN CALCULATOR'!$F$12=TRUE,(SUM(Q$14:Q$15)*(1+'BREAK-EVEN CALCULATOR'!$F$16))*'BREAK-EVEN CALCULATOR'!$F$15,0)</f>
        <v>489</v>
      </c>
      <c r="R19" s="54">
        <f>IF('BREAK-EVEN CALCULATOR'!$F$12=TRUE,(SUM(R$14:R$15)*(1+'BREAK-EVEN CALCULATOR'!$F$16))*'BREAK-EVEN CALCULATOR'!$F$15,0)</f>
        <v>519.6</v>
      </c>
      <c r="S19" s="54">
        <f>IF('BREAK-EVEN CALCULATOR'!$F$12=TRUE,(SUM(S$14:S$15)*(1+'BREAK-EVEN CALCULATOR'!$F$16))*'BREAK-EVEN CALCULATOR'!$F$15,0)</f>
        <v>550.19999999999993</v>
      </c>
      <c r="T19" s="54">
        <f>IF('BREAK-EVEN CALCULATOR'!$F$12=TRUE,(SUM(T$14:T$15)*(1+'BREAK-EVEN CALCULATOR'!$F$16))*'BREAK-EVEN CALCULATOR'!$F$15,0)</f>
        <v>580.79999999999995</v>
      </c>
      <c r="U19" s="54">
        <f>IF('BREAK-EVEN CALCULATOR'!$F$12=TRUE,(SUM(U$14:U$15)*(1+'BREAK-EVEN CALCULATOR'!$F$16))*'BREAK-EVEN CALCULATOR'!$F$15,0)</f>
        <v>611.4</v>
      </c>
      <c r="V19" s="54">
        <f>IF('BREAK-EVEN CALCULATOR'!$F$12=TRUE,(SUM(V$14:V$15)*(1+'BREAK-EVEN CALCULATOR'!$F$16))*'BREAK-EVEN CALCULATOR'!$F$15,0)</f>
        <v>642</v>
      </c>
      <c r="W19" s="54">
        <f>IF('BREAK-EVEN CALCULATOR'!$F$12=TRUE,(SUM(W$14:W$15)*(1+'BREAK-EVEN CALCULATOR'!$F$16))*'BREAK-EVEN CALCULATOR'!$F$15,0)</f>
        <v>672.6</v>
      </c>
      <c r="X19" s="54">
        <f>IF('BREAK-EVEN CALCULATOR'!$F$12=TRUE,(SUM(X$14:X$15)*(1+'BREAK-EVEN CALCULATOR'!$F$16))*'BREAK-EVEN CALCULATOR'!$F$15,0)</f>
        <v>703.19999999999993</v>
      </c>
      <c r="Y19" s="54">
        <f>IF('BREAK-EVEN CALCULATOR'!$F$12=TRUE,(SUM(Y$14:Y$15)*(1+'BREAK-EVEN CALCULATOR'!$F$16))*'BREAK-EVEN CALCULATOR'!$F$15,0)</f>
        <v>733.8</v>
      </c>
      <c r="Z19" s="54">
        <f>IF('BREAK-EVEN CALCULATOR'!$F$12=TRUE,(SUM(Z$14:Z$15)*(1+'BREAK-EVEN CALCULATOR'!$F$16))*'BREAK-EVEN CALCULATOR'!$F$15,0)</f>
        <v>764.4</v>
      </c>
      <c r="AA19" s="54">
        <f>IF('BREAK-EVEN CALCULATOR'!$F$12=TRUE,(SUM(AA$14:AA$15)*(1+'BREAK-EVEN CALCULATOR'!$F$16))*'BREAK-EVEN CALCULATOR'!$F$15,0)</f>
        <v>795</v>
      </c>
      <c r="AB19" s="54">
        <f>IF('BREAK-EVEN CALCULATOR'!$F$12=TRUE,(SUM(AB$14:AB$15)*(1+'BREAK-EVEN CALCULATOR'!$F$16))*'BREAK-EVEN CALCULATOR'!$F$15,0)</f>
        <v>825.6</v>
      </c>
      <c r="AC19" s="54">
        <f>IF('BREAK-EVEN CALCULATOR'!$F$12=TRUE,(SUM(AC$14:AC$15)*(1+'BREAK-EVEN CALCULATOR'!$F$16))*'BREAK-EVEN CALCULATOR'!$F$15,0)</f>
        <v>856.19999999999993</v>
      </c>
      <c r="AD19" s="54">
        <f>IF('BREAK-EVEN CALCULATOR'!$F$12=TRUE,(SUM(AD$14:AD$15)*(1+'BREAK-EVEN CALCULATOR'!$F$16))*'BREAK-EVEN CALCULATOR'!$F$15,0)</f>
        <v>886.8</v>
      </c>
      <c r="AE19" s="54">
        <f>IF('BREAK-EVEN CALCULATOR'!$F$12=TRUE,(SUM(AE$14:AE$15)*(1+'BREAK-EVEN CALCULATOR'!$F$16))*'BREAK-EVEN CALCULATOR'!$F$15,0)</f>
        <v>917.4</v>
      </c>
      <c r="AF19" s="54">
        <f>IF('BREAK-EVEN CALCULATOR'!$F$12=TRUE,(SUM(AF$14:AF$15)*(1+'BREAK-EVEN CALCULATOR'!$F$16))*'BREAK-EVEN CALCULATOR'!$F$15,0)</f>
        <v>948</v>
      </c>
      <c r="AG19" s="54">
        <f>IF('BREAK-EVEN CALCULATOR'!$F$12=TRUE,(SUM(AG$14:AG$15)*(1+'BREAK-EVEN CALCULATOR'!$F$16))*'BREAK-EVEN CALCULATOR'!$F$15,0)</f>
        <v>978.59999999999991</v>
      </c>
      <c r="AH19" s="54">
        <f>IF('BREAK-EVEN CALCULATOR'!$F$12=TRUE,(SUM(AH$14:AH$15)*(1+'BREAK-EVEN CALCULATOR'!$F$16))*'BREAK-EVEN CALCULATOR'!$F$15,0)</f>
        <v>1009.1999999999999</v>
      </c>
      <c r="AI19" s="54">
        <f>IF('BREAK-EVEN CALCULATOR'!$F$12=TRUE,(SUM(AI$14:AI$15)*(1+'BREAK-EVEN CALCULATOR'!$F$16))*'BREAK-EVEN CALCULATOR'!$F$15,0)</f>
        <v>1039.8</v>
      </c>
      <c r="AJ19" s="54">
        <f>IF('BREAK-EVEN CALCULATOR'!$F$12=TRUE,(SUM(AJ$14:AJ$15)*(1+'BREAK-EVEN CALCULATOR'!$F$16))*'BREAK-EVEN CALCULATOR'!$F$15,0)</f>
        <v>1070.3999999999999</v>
      </c>
      <c r="AK19" s="54">
        <f>IF('BREAK-EVEN CALCULATOR'!$F$12=TRUE,(SUM(AK$14:AK$15)*(1+'BREAK-EVEN CALCULATOR'!$F$16))*'BREAK-EVEN CALCULATOR'!$F$15,0)</f>
        <v>1101</v>
      </c>
      <c r="AL19" s="54">
        <f>IF('BREAK-EVEN CALCULATOR'!$F$12=TRUE,(SUM(AL$14:AL$15)*(1+'BREAK-EVEN CALCULATOR'!$F$16))*'BREAK-EVEN CALCULATOR'!$F$15,0)</f>
        <v>1131.5999999999999</v>
      </c>
      <c r="AM19" s="54">
        <f>IF('BREAK-EVEN CALCULATOR'!$F$12=TRUE,(SUM(AM$14:AM$15)*(1+'BREAK-EVEN CALCULATOR'!$F$16))*'BREAK-EVEN CALCULATOR'!$F$15,0)</f>
        <v>1162.2</v>
      </c>
      <c r="AN19" s="54">
        <f>IF('BREAK-EVEN CALCULATOR'!$F$12=TRUE,(SUM(AN$14:AN$15)*(1+'BREAK-EVEN CALCULATOR'!$F$16))*'BREAK-EVEN CALCULATOR'!$F$15,0)</f>
        <v>1192.8</v>
      </c>
      <c r="AO19" s="54">
        <f>IF('BREAK-EVEN CALCULATOR'!$F$12=TRUE,(SUM(AO$14:AO$15)*(1+'BREAK-EVEN CALCULATOR'!$F$16))*'BREAK-EVEN CALCULATOR'!$F$15,0)</f>
        <v>1223.3999999999999</v>
      </c>
      <c r="AP19" s="54">
        <f>IF('BREAK-EVEN CALCULATOR'!$F$12=TRUE,(SUM(AP$14:AP$15)*(1+'BREAK-EVEN CALCULATOR'!$F$16))*'BREAK-EVEN CALCULATOR'!$F$15,0)</f>
        <v>1254</v>
      </c>
      <c r="AQ19" s="54">
        <f>IF('BREAK-EVEN CALCULATOR'!$F$12=TRUE,(SUM(AQ$14:AQ$15)*(1+'BREAK-EVEN CALCULATOR'!$F$16))*'BREAK-EVEN CALCULATOR'!$F$15,0)</f>
        <v>1284.5999999999999</v>
      </c>
      <c r="AR19" s="54">
        <f>IF('BREAK-EVEN CALCULATOR'!$F$12=TRUE,(SUM(AR$14:AR$15)*(1+'BREAK-EVEN CALCULATOR'!$F$16))*'BREAK-EVEN CALCULATOR'!$F$15,0)</f>
        <v>1315.2</v>
      </c>
      <c r="AS19" s="54">
        <f>IF('BREAK-EVEN CALCULATOR'!$F$12=TRUE,(SUM(AS$14:AS$15)*(1+'BREAK-EVEN CALCULATOR'!$F$16))*'BREAK-EVEN CALCULATOR'!$F$15,0)</f>
        <v>1345.8</v>
      </c>
      <c r="AT19" s="54">
        <f>IF('BREAK-EVEN CALCULATOR'!$F$12=TRUE,(SUM(AT$14:AT$15)*(1+'BREAK-EVEN CALCULATOR'!$F$16))*'BREAK-EVEN CALCULATOR'!$F$15,0)</f>
        <v>1376.3999999999999</v>
      </c>
      <c r="AU19" s="54">
        <f>IF('BREAK-EVEN CALCULATOR'!$F$12=TRUE,(SUM(AU$14:AU$15)*(1+'BREAK-EVEN CALCULATOR'!$F$16))*'BREAK-EVEN CALCULATOR'!$F$15,0)</f>
        <v>1407</v>
      </c>
      <c r="AV19" s="54">
        <f>IF('BREAK-EVEN CALCULATOR'!$F$12=TRUE,(SUM(AV$14:AV$15)*(1+'BREAK-EVEN CALCULATOR'!$F$16))*'BREAK-EVEN CALCULATOR'!$F$15,0)</f>
        <v>1437.6</v>
      </c>
      <c r="AW19" s="54">
        <f>IF('BREAK-EVEN CALCULATOR'!$F$12=TRUE,(SUM(AW$14:AW$15)*(1+'BREAK-EVEN CALCULATOR'!$F$16))*'BREAK-EVEN CALCULATOR'!$F$15,0)</f>
        <v>1468.2</v>
      </c>
      <c r="AX19" s="54">
        <f>IF('BREAK-EVEN CALCULATOR'!$F$12=TRUE,(SUM(AX$14:AX$15)*(1+'BREAK-EVEN CALCULATOR'!$F$16))*'BREAK-EVEN CALCULATOR'!$F$15,0)</f>
        <v>1498.8</v>
      </c>
      <c r="AY19" s="54">
        <f>IF('BREAK-EVEN CALCULATOR'!$F$12=TRUE,(SUM(AY$14:AY$15)*(1+'BREAK-EVEN CALCULATOR'!$F$16))*'BREAK-EVEN CALCULATOR'!$F$15,0)</f>
        <v>1529.3999999999999</v>
      </c>
      <c r="AZ19" s="54">
        <f>IF('BREAK-EVEN CALCULATOR'!$F$12=TRUE,(SUM(AZ$14:AZ$15)*(1+'BREAK-EVEN CALCULATOR'!$F$16))*'BREAK-EVEN CALCULATOR'!$F$15,0)</f>
        <v>1560</v>
      </c>
      <c r="BA19" s="54">
        <f>IF('BREAK-EVEN CALCULATOR'!$F$12=TRUE,(SUM(BA$14:BA$15)*(1+'BREAK-EVEN CALCULATOR'!$F$16))*'BREAK-EVEN CALCULATOR'!$F$15,0)</f>
        <v>1590.6</v>
      </c>
      <c r="BB19" s="54">
        <f>IF('BREAK-EVEN CALCULATOR'!$F$12=TRUE,(SUM(BB$14:BB$15)*(1+'BREAK-EVEN CALCULATOR'!$F$16))*'BREAK-EVEN CALCULATOR'!$F$15,0)</f>
        <v>1621.2</v>
      </c>
      <c r="BC19" s="54">
        <f>IF('BREAK-EVEN CALCULATOR'!$F$12=TRUE,(SUM(BC$14:BC$15)*(1+'BREAK-EVEN CALCULATOR'!$F$16))*'BREAK-EVEN CALCULATOR'!$F$15,0)</f>
        <v>1651.8</v>
      </c>
      <c r="BD19" s="54">
        <f>IF('BREAK-EVEN CALCULATOR'!$F$12=TRUE,(SUM(BD$14:BD$15)*(1+'BREAK-EVEN CALCULATOR'!$F$16))*'BREAK-EVEN CALCULATOR'!$F$15,0)</f>
        <v>1682.3999999999999</v>
      </c>
      <c r="BE19" s="54">
        <f>IF('BREAK-EVEN CALCULATOR'!$F$12=TRUE,(SUM(BE$14:BE$15)*(1+'BREAK-EVEN CALCULATOR'!$F$16))*'BREAK-EVEN CALCULATOR'!$F$15,0)</f>
        <v>1713</v>
      </c>
      <c r="BF19" s="54">
        <f>IF('BREAK-EVEN CALCULATOR'!$F$12=TRUE,(SUM(BF$14:BF$15)*(1+'BREAK-EVEN CALCULATOR'!$F$16))*'BREAK-EVEN CALCULATOR'!$F$15,0)</f>
        <v>1743.6</v>
      </c>
      <c r="BG19" s="54">
        <f>IF('BREAK-EVEN CALCULATOR'!$F$12=TRUE,(SUM(BG$14:BG$15)*(1+'BREAK-EVEN CALCULATOR'!$F$16))*'BREAK-EVEN CALCULATOR'!$F$15,0)</f>
        <v>1774.2</v>
      </c>
      <c r="BH19" s="54">
        <f>IF('BREAK-EVEN CALCULATOR'!$F$12=TRUE,(SUM(BH$14:BH$15)*(1+'BREAK-EVEN CALCULATOR'!$F$16))*'BREAK-EVEN CALCULATOR'!$F$15,0)</f>
        <v>1804.8</v>
      </c>
      <c r="BI19" s="54">
        <f>IF('BREAK-EVEN CALCULATOR'!$F$12=TRUE,(SUM(BI$14:BI$15)*(1+'BREAK-EVEN CALCULATOR'!$F$16))*'BREAK-EVEN CALCULATOR'!$F$15,0)</f>
        <v>1835.3999999999999</v>
      </c>
      <c r="BJ19" s="54">
        <f>IF('BREAK-EVEN CALCULATOR'!$F$12=TRUE,(SUM(BJ$14:BJ$15)*(1+'BREAK-EVEN CALCULATOR'!$F$16))*'BREAK-EVEN CALCULATOR'!$F$15,0)</f>
        <v>1866</v>
      </c>
      <c r="BK19" s="54">
        <f>IF('BREAK-EVEN CALCULATOR'!$F$12=TRUE,(SUM(BK$14:BK$15)*(1+'BREAK-EVEN CALCULATOR'!$F$16))*'BREAK-EVEN CALCULATOR'!$F$15,0)</f>
        <v>1896.6</v>
      </c>
      <c r="BL19" s="54">
        <f>IF('BREAK-EVEN CALCULATOR'!$F$12=TRUE,(SUM(BL$14:BL$15)*(1+'BREAK-EVEN CALCULATOR'!$F$16))*'BREAK-EVEN CALCULATOR'!$F$15,0)</f>
        <v>1927.1999999999998</v>
      </c>
      <c r="BM19" s="54">
        <f>IF('BREAK-EVEN CALCULATOR'!$F$12=TRUE,(SUM(BM$14:BM$15)*(1+'BREAK-EVEN CALCULATOR'!$F$16))*'BREAK-EVEN CALCULATOR'!$F$15,0)</f>
        <v>1957.8</v>
      </c>
      <c r="BN19" s="54">
        <f>IF('BREAK-EVEN CALCULATOR'!$F$12=TRUE,(SUM(BN$14:BN$15)*(1+'BREAK-EVEN CALCULATOR'!$F$16))*'BREAK-EVEN CALCULATOR'!$F$15,0)</f>
        <v>1988.3999999999999</v>
      </c>
      <c r="BO19" s="54">
        <f>IF('BREAK-EVEN CALCULATOR'!$F$12=TRUE,(SUM(BO$14:BO$15)*(1+'BREAK-EVEN CALCULATOR'!$F$16))*'BREAK-EVEN CALCULATOR'!$F$15,0)</f>
        <v>2019</v>
      </c>
      <c r="BP19" s="54">
        <f>IF('BREAK-EVEN CALCULATOR'!$F$12=TRUE,(SUM(BP$14:BP$15)*(1+'BREAK-EVEN CALCULATOR'!$F$16))*'BREAK-EVEN CALCULATOR'!$F$15,0)</f>
        <v>2049.6</v>
      </c>
      <c r="BQ19" s="54">
        <f>IF('BREAK-EVEN CALCULATOR'!$F$12=TRUE,(SUM(BQ$14:BQ$15)*(1+'BREAK-EVEN CALCULATOR'!$F$16))*'BREAK-EVEN CALCULATOR'!$F$15,0)</f>
        <v>2080.1999999999998</v>
      </c>
      <c r="BR19" s="54">
        <f>IF('BREAK-EVEN CALCULATOR'!$F$12=TRUE,(SUM(BR$14:BR$15)*(1+'BREAK-EVEN CALCULATOR'!$F$16))*'BREAK-EVEN CALCULATOR'!$F$15,0)</f>
        <v>2110.7999999999997</v>
      </c>
      <c r="BS19" s="54">
        <f>IF('BREAK-EVEN CALCULATOR'!$F$12=TRUE,(SUM(BS$14:BS$15)*(1+'BREAK-EVEN CALCULATOR'!$F$16))*'BREAK-EVEN CALCULATOR'!$F$15,0)</f>
        <v>2141.4</v>
      </c>
      <c r="BT19" s="54">
        <f>IF('BREAK-EVEN CALCULATOR'!$F$12=TRUE,(SUM(BT$14:BT$15)*(1+'BREAK-EVEN CALCULATOR'!$F$16))*'BREAK-EVEN CALCULATOR'!$F$15,0)</f>
        <v>2172</v>
      </c>
      <c r="BU19" s="54">
        <f>IF('BREAK-EVEN CALCULATOR'!$F$12=TRUE,(SUM(BU$14:BU$15)*(1+'BREAK-EVEN CALCULATOR'!$F$16))*'BREAK-EVEN CALCULATOR'!$F$15,0)</f>
        <v>2202.6</v>
      </c>
      <c r="BV19" s="54">
        <f>IF('BREAK-EVEN CALCULATOR'!$F$12=TRUE,(SUM(BV$14:BV$15)*(1+'BREAK-EVEN CALCULATOR'!$F$16))*'BREAK-EVEN CALCULATOR'!$F$15,0)</f>
        <v>2233.1999999999998</v>
      </c>
      <c r="BW19" s="54">
        <f>IF('BREAK-EVEN CALCULATOR'!$F$12=TRUE,(SUM(BW$14:BW$15)*(1+'BREAK-EVEN CALCULATOR'!$F$16))*'BREAK-EVEN CALCULATOR'!$F$15,0)</f>
        <v>2263.7999999999997</v>
      </c>
      <c r="BX19" s="54">
        <f>IF('BREAK-EVEN CALCULATOR'!$F$12=TRUE,(SUM(BX$14:BX$15)*(1+'BREAK-EVEN CALCULATOR'!$F$16))*'BREAK-EVEN CALCULATOR'!$F$15,0)</f>
        <v>2294.4</v>
      </c>
      <c r="BY19" s="54">
        <f>IF('BREAK-EVEN CALCULATOR'!$F$12=TRUE,(SUM(BY$14:BY$15)*(1+'BREAK-EVEN CALCULATOR'!$F$16))*'BREAK-EVEN CALCULATOR'!$F$15,0)</f>
        <v>2325</v>
      </c>
      <c r="BZ19" s="54">
        <f>IF('BREAK-EVEN CALCULATOR'!$F$12=TRUE,(SUM(BZ$14:BZ$15)*(1+'BREAK-EVEN CALCULATOR'!$F$16))*'BREAK-EVEN CALCULATOR'!$F$15,0)</f>
        <v>2355.6</v>
      </c>
      <c r="CA19" s="54">
        <f>IF('BREAK-EVEN CALCULATOR'!$F$12=TRUE,(SUM(CA$14:CA$15)*(1+'BREAK-EVEN CALCULATOR'!$F$16))*'BREAK-EVEN CALCULATOR'!$F$15,0)</f>
        <v>2386.1999999999998</v>
      </c>
      <c r="CB19" s="54">
        <f>IF('BREAK-EVEN CALCULATOR'!$F$12=TRUE,(SUM(CB$14:CB$15)*(1+'BREAK-EVEN CALCULATOR'!$F$16))*'BREAK-EVEN CALCULATOR'!$F$15,0)</f>
        <v>2416.7999999999997</v>
      </c>
      <c r="CC19" s="54">
        <f>IF('BREAK-EVEN CALCULATOR'!$F$12=TRUE,(SUM(CC$14:CC$15)*(1+'BREAK-EVEN CALCULATOR'!$F$16))*'BREAK-EVEN CALCULATOR'!$F$15,0)</f>
        <v>2447.4</v>
      </c>
      <c r="CD19" s="54">
        <f>IF('BREAK-EVEN CALCULATOR'!$F$12=TRUE,(SUM(CD$14:CD$15)*(1+'BREAK-EVEN CALCULATOR'!$F$16))*'BREAK-EVEN CALCULATOR'!$F$15,0)</f>
        <v>2478</v>
      </c>
      <c r="CE19" s="54">
        <f>IF('BREAK-EVEN CALCULATOR'!$F$12=TRUE,(SUM(CE$14:CE$15)*(1+'BREAK-EVEN CALCULATOR'!$F$16))*'BREAK-EVEN CALCULATOR'!$F$15,0)</f>
        <v>2508.6</v>
      </c>
      <c r="CF19" s="54">
        <f>IF('BREAK-EVEN CALCULATOR'!$F$12=TRUE,(SUM(CF$14:CF$15)*(1+'BREAK-EVEN CALCULATOR'!$F$16))*'BREAK-EVEN CALCULATOR'!$F$15,0)</f>
        <v>2539.1999999999998</v>
      </c>
      <c r="CG19" s="54">
        <f>IF('BREAK-EVEN CALCULATOR'!$F$12=TRUE,(SUM(CG$14:CG$15)*(1+'BREAK-EVEN CALCULATOR'!$F$16))*'BREAK-EVEN CALCULATOR'!$F$15,0)</f>
        <v>2569.7999999999997</v>
      </c>
      <c r="CH19" s="54">
        <f>IF('BREAK-EVEN CALCULATOR'!$F$12=TRUE,(SUM(CH$14:CH$15)*(1+'BREAK-EVEN CALCULATOR'!$F$16))*'BREAK-EVEN CALCULATOR'!$F$15,0)</f>
        <v>2600.4</v>
      </c>
      <c r="CI19" s="54">
        <f>IF('BREAK-EVEN CALCULATOR'!$F$12=TRUE,(SUM(CI$14:CI$15)*(1+'BREAK-EVEN CALCULATOR'!$F$16))*'BREAK-EVEN CALCULATOR'!$F$15,0)</f>
        <v>2631</v>
      </c>
      <c r="CJ19" s="54">
        <f>IF('BREAK-EVEN CALCULATOR'!$F$12=TRUE,(SUM(CJ$14:CJ$15)*(1+'BREAK-EVEN CALCULATOR'!$F$16))*'BREAK-EVEN CALCULATOR'!$F$15,0)</f>
        <v>2661.6</v>
      </c>
      <c r="CK19" s="54">
        <f>IF('BREAK-EVEN CALCULATOR'!$F$12=TRUE,(SUM(CK$14:CK$15)*(1+'BREAK-EVEN CALCULATOR'!$F$16))*'BREAK-EVEN CALCULATOR'!$F$15,0)</f>
        <v>2692.2</v>
      </c>
      <c r="CL19" s="54">
        <f>IF('BREAK-EVEN CALCULATOR'!$F$12=TRUE,(SUM(CL$14:CL$15)*(1+'BREAK-EVEN CALCULATOR'!$F$16))*'BREAK-EVEN CALCULATOR'!$F$15,0)</f>
        <v>2722.7999999999997</v>
      </c>
      <c r="CM19" s="54">
        <f>IF('BREAK-EVEN CALCULATOR'!$F$12=TRUE,(SUM(CM$14:CM$15)*(1+'BREAK-EVEN CALCULATOR'!$F$16))*'BREAK-EVEN CALCULATOR'!$F$15,0)</f>
        <v>2753.4</v>
      </c>
      <c r="CN19" s="54">
        <f>IF('BREAK-EVEN CALCULATOR'!$F$12=TRUE,(SUM(CN$14:CN$15)*(1+'BREAK-EVEN CALCULATOR'!$F$16))*'BREAK-EVEN CALCULATOR'!$F$15,0)</f>
        <v>2784</v>
      </c>
      <c r="CO19" s="54">
        <f>IF('BREAK-EVEN CALCULATOR'!$F$12=TRUE,(SUM(CO$14:CO$15)*(1+'BREAK-EVEN CALCULATOR'!$F$16))*'BREAK-EVEN CALCULATOR'!$F$15,0)</f>
        <v>2814.6</v>
      </c>
      <c r="CP19" s="54">
        <f>IF('BREAK-EVEN CALCULATOR'!$F$12=TRUE,(SUM(CP$14:CP$15)*(1+'BREAK-EVEN CALCULATOR'!$F$16))*'BREAK-EVEN CALCULATOR'!$F$15,0)</f>
        <v>2845.2</v>
      </c>
      <c r="CQ19" s="54">
        <f>IF('BREAK-EVEN CALCULATOR'!$F$12=TRUE,(SUM(CQ$14:CQ$15)*(1+'BREAK-EVEN CALCULATOR'!$F$16))*'BREAK-EVEN CALCULATOR'!$F$15,0)</f>
        <v>2875.7999999999997</v>
      </c>
      <c r="CR19" s="54">
        <f>IF('BREAK-EVEN CALCULATOR'!$F$12=TRUE,(SUM(CR$14:CR$15)*(1+'BREAK-EVEN CALCULATOR'!$F$16))*'BREAK-EVEN CALCULATOR'!$F$15,0)</f>
        <v>2906.4</v>
      </c>
      <c r="CS19" s="54">
        <f>IF('BREAK-EVEN CALCULATOR'!$F$12=TRUE,(SUM(CS$14:CS$15)*(1+'BREAK-EVEN CALCULATOR'!$F$16))*'BREAK-EVEN CALCULATOR'!$F$15,0)</f>
        <v>2937</v>
      </c>
      <c r="CT19" s="54">
        <f>IF('BREAK-EVEN CALCULATOR'!$F$12=TRUE,(SUM(CT$14:CT$15)*(1+'BREAK-EVEN CALCULATOR'!$F$16))*'BREAK-EVEN CALCULATOR'!$F$15,0)</f>
        <v>2967.6</v>
      </c>
      <c r="CU19" s="54">
        <f>IF('BREAK-EVEN CALCULATOR'!$F$12=TRUE,(SUM(CU$14:CU$15)*(1+'BREAK-EVEN CALCULATOR'!$F$16))*'BREAK-EVEN CALCULATOR'!$F$15,0)</f>
        <v>2998.2</v>
      </c>
      <c r="CV19" s="54">
        <f>IF('BREAK-EVEN CALCULATOR'!$F$12=TRUE,(SUM(CV$14:CV$15)*(1+'BREAK-EVEN CALCULATOR'!$F$16))*'BREAK-EVEN CALCULATOR'!$F$15,0)</f>
        <v>3028.7999999999997</v>
      </c>
      <c r="CW19" s="54">
        <f>IF('BREAK-EVEN CALCULATOR'!$F$12=TRUE,(SUM(CW$14:CW$15)*(1+'BREAK-EVEN CALCULATOR'!$F$16))*'BREAK-EVEN CALCULATOR'!$F$15,0)</f>
        <v>3059.4</v>
      </c>
    </row>
    <row r="20" spans="1:101" ht="16" x14ac:dyDescent="0.2">
      <c r="A20" s="51" t="s">
        <v>54</v>
      </c>
      <c r="B20" s="55">
        <f>IF('BREAK-EVEN CALCULATOR'!$D$12=TRUE,'PARTICIPATION RATE TABLES'!B$17*('BREAK-EVEN CALCULATOR'!$D$22+('BREAK-EVEN CALCULATOR'!$D$22*'BREAK-EVEN CALCULATOR'!$D$23)+('BREAK-EVEN CALCULATOR'!$D$22*'BREAK-EVEN CALCULATOR'!$D$24)),0)</f>
        <v>12.22222222222222</v>
      </c>
      <c r="C20" s="55">
        <f>IF('BREAK-EVEN CALCULATOR'!$D$12=TRUE,'PARTICIPATION RATE TABLES'!C$17*('BREAK-EVEN CALCULATOR'!$D$22+('BREAK-EVEN CALCULATOR'!$D$22*'BREAK-EVEN CALCULATOR'!$D$23)+('BREAK-EVEN CALCULATOR'!$D$22*'BREAK-EVEN CALCULATOR'!$D$24)),0)</f>
        <v>24.688888888888886</v>
      </c>
      <c r="D20" s="55">
        <f>IF('BREAK-EVEN CALCULATOR'!$D$12=TRUE,'PARTICIPATION RATE TABLES'!D$17*('BREAK-EVEN CALCULATOR'!$D$22+('BREAK-EVEN CALCULATOR'!$D$22*'BREAK-EVEN CALCULATOR'!$D$23)+('BREAK-EVEN CALCULATOR'!$D$22*'BREAK-EVEN CALCULATOR'!$D$24)),0)</f>
        <v>37.155555555555551</v>
      </c>
      <c r="E20" s="55">
        <f>IF('BREAK-EVEN CALCULATOR'!$D$12=TRUE,'PARTICIPATION RATE TABLES'!E$17*('BREAK-EVEN CALCULATOR'!$D$22+('BREAK-EVEN CALCULATOR'!$D$22*'BREAK-EVEN CALCULATOR'!$D$23)+('BREAK-EVEN CALCULATOR'!$D$22*'BREAK-EVEN CALCULATOR'!$D$24)),0)</f>
        <v>49.622222222222213</v>
      </c>
      <c r="F20" s="55">
        <f>IF('BREAK-EVEN CALCULATOR'!$D$12=TRUE,'PARTICIPATION RATE TABLES'!F$17*('BREAK-EVEN CALCULATOR'!$D$22+('BREAK-EVEN CALCULATOR'!$D$22*'BREAK-EVEN CALCULATOR'!$D$23)+('BREAK-EVEN CALCULATOR'!$D$22*'BREAK-EVEN CALCULATOR'!$D$24)),0)</f>
        <v>62.088888888888881</v>
      </c>
      <c r="G20" s="55">
        <f>IF('BREAK-EVEN CALCULATOR'!$D$12=TRUE,'PARTICIPATION RATE TABLES'!G$17*('BREAK-EVEN CALCULATOR'!$D$22+('BREAK-EVEN CALCULATOR'!$D$22*'BREAK-EVEN CALCULATOR'!$D$23)+('BREAK-EVEN CALCULATOR'!$D$22*'BREAK-EVEN CALCULATOR'!$D$24)),0)</f>
        <v>74.555555555555543</v>
      </c>
      <c r="H20" s="55">
        <f>IF('BREAK-EVEN CALCULATOR'!$D$12=TRUE,'PARTICIPATION RATE TABLES'!H$17*('BREAK-EVEN CALCULATOR'!$D$22+('BREAK-EVEN CALCULATOR'!$D$22*'BREAK-EVEN CALCULATOR'!$D$23)+('BREAK-EVEN CALCULATOR'!$D$22*'BREAK-EVEN CALCULATOR'!$D$24)),0)</f>
        <v>87.022222222222211</v>
      </c>
      <c r="I20" s="55">
        <f>IF('BREAK-EVEN CALCULATOR'!$D$12=TRUE,'PARTICIPATION RATE TABLES'!I$17*('BREAK-EVEN CALCULATOR'!$D$22+('BREAK-EVEN CALCULATOR'!$D$22*'BREAK-EVEN CALCULATOR'!$D$23)+('BREAK-EVEN CALCULATOR'!$D$22*'BREAK-EVEN CALCULATOR'!$D$24)),0)</f>
        <v>99.48888888888888</v>
      </c>
      <c r="J20" s="55">
        <f>IF('BREAK-EVEN CALCULATOR'!$D$12=TRUE,'PARTICIPATION RATE TABLES'!J$17*('BREAK-EVEN CALCULATOR'!$D$22+('BREAK-EVEN CALCULATOR'!$D$22*'BREAK-EVEN CALCULATOR'!$D$23)+('BREAK-EVEN CALCULATOR'!$D$22*'BREAK-EVEN CALCULATOR'!$D$24)),0)</f>
        <v>111.95555555555555</v>
      </c>
      <c r="K20" s="55">
        <f>IF('BREAK-EVEN CALCULATOR'!$D$12=TRUE,'PARTICIPATION RATE TABLES'!K$17*('BREAK-EVEN CALCULATOR'!$D$22+('BREAK-EVEN CALCULATOR'!$D$22*'BREAK-EVEN CALCULATOR'!$D$23)+('BREAK-EVEN CALCULATOR'!$D$22*'BREAK-EVEN CALCULATOR'!$D$24)),0)</f>
        <v>124.42222222222222</v>
      </c>
      <c r="L20" s="55">
        <f>IF('BREAK-EVEN CALCULATOR'!$D$12=TRUE,'PARTICIPATION RATE TABLES'!L$17*('BREAK-EVEN CALCULATOR'!$D$22+('BREAK-EVEN CALCULATOR'!$D$22*'BREAK-EVEN CALCULATOR'!$D$23)+('BREAK-EVEN CALCULATOR'!$D$22*'BREAK-EVEN CALCULATOR'!$D$24)),0)</f>
        <v>136.88888888888889</v>
      </c>
      <c r="M20" s="55">
        <f>IF('BREAK-EVEN CALCULATOR'!$D$12=TRUE,'PARTICIPATION RATE TABLES'!M$17*('BREAK-EVEN CALCULATOR'!$D$22+('BREAK-EVEN CALCULATOR'!$D$22*'BREAK-EVEN CALCULATOR'!$D$23)+('BREAK-EVEN CALCULATOR'!$D$22*'BREAK-EVEN CALCULATOR'!$D$24)),0)</f>
        <v>149.35555555555555</v>
      </c>
      <c r="N20" s="55">
        <f>IF('BREAK-EVEN CALCULATOR'!$D$12=TRUE,'PARTICIPATION RATE TABLES'!N$17*('BREAK-EVEN CALCULATOR'!$D$22+('BREAK-EVEN CALCULATOR'!$D$22*'BREAK-EVEN CALCULATOR'!$D$23)+('BREAK-EVEN CALCULATOR'!$D$22*'BREAK-EVEN CALCULATOR'!$D$24)),0)</f>
        <v>161.82222222222222</v>
      </c>
      <c r="O20" s="55">
        <f>IF('BREAK-EVEN CALCULATOR'!$D$12=TRUE,'PARTICIPATION RATE TABLES'!O$17*('BREAK-EVEN CALCULATOR'!$D$22+('BREAK-EVEN CALCULATOR'!$D$22*'BREAK-EVEN CALCULATOR'!$D$23)+('BREAK-EVEN CALCULATOR'!$D$22*'BREAK-EVEN CALCULATOR'!$D$24)),0)</f>
        <v>174.28888888888886</v>
      </c>
      <c r="P20" s="55">
        <f>IF('BREAK-EVEN CALCULATOR'!$D$12=TRUE,'PARTICIPATION RATE TABLES'!P$17*('BREAK-EVEN CALCULATOR'!$D$22+('BREAK-EVEN CALCULATOR'!$D$22*'BREAK-EVEN CALCULATOR'!$D$23)+('BREAK-EVEN CALCULATOR'!$D$22*'BREAK-EVEN CALCULATOR'!$D$24)),0)</f>
        <v>186.75555555555553</v>
      </c>
      <c r="Q20" s="55">
        <f>IF('BREAK-EVEN CALCULATOR'!$D$12=TRUE,'PARTICIPATION RATE TABLES'!Q$17*('BREAK-EVEN CALCULATOR'!$D$22+('BREAK-EVEN CALCULATOR'!$D$22*'BREAK-EVEN CALCULATOR'!$D$23)+('BREAK-EVEN CALCULATOR'!$D$22*'BREAK-EVEN CALCULATOR'!$D$24)),0)</f>
        <v>199.22222222222217</v>
      </c>
      <c r="R20" s="55">
        <f>IF('BREAK-EVEN CALCULATOR'!$D$12=TRUE,'PARTICIPATION RATE TABLES'!R$17*('BREAK-EVEN CALCULATOR'!$D$22+('BREAK-EVEN CALCULATOR'!$D$22*'BREAK-EVEN CALCULATOR'!$D$23)+('BREAK-EVEN CALCULATOR'!$D$22*'BREAK-EVEN CALCULATOR'!$D$24)),0)</f>
        <v>211.68888888888884</v>
      </c>
      <c r="S20" s="55">
        <f>IF('BREAK-EVEN CALCULATOR'!$D$12=TRUE,'PARTICIPATION RATE TABLES'!S$17*('BREAK-EVEN CALCULATOR'!$D$22+('BREAK-EVEN CALCULATOR'!$D$22*'BREAK-EVEN CALCULATOR'!$D$23)+('BREAK-EVEN CALCULATOR'!$D$22*'BREAK-EVEN CALCULATOR'!$D$24)),0)</f>
        <v>224.15555555555554</v>
      </c>
      <c r="T20" s="55">
        <f>IF('BREAK-EVEN CALCULATOR'!$D$12=TRUE,'PARTICIPATION RATE TABLES'!T$17*('BREAK-EVEN CALCULATOR'!$D$22+('BREAK-EVEN CALCULATOR'!$D$22*'BREAK-EVEN CALCULATOR'!$D$23)+('BREAK-EVEN CALCULATOR'!$D$22*'BREAK-EVEN CALCULATOR'!$D$24)),0)</f>
        <v>236.62222222222218</v>
      </c>
      <c r="U20" s="55">
        <f>IF('BREAK-EVEN CALCULATOR'!$D$12=TRUE,'PARTICIPATION RATE TABLES'!U$17*('BREAK-EVEN CALCULATOR'!$D$22+('BREAK-EVEN CALCULATOR'!$D$22*'BREAK-EVEN CALCULATOR'!$D$23)+('BREAK-EVEN CALCULATOR'!$D$22*'BREAK-EVEN CALCULATOR'!$D$24)),0)</f>
        <v>249.08888888888882</v>
      </c>
      <c r="V20" s="55">
        <f>IF('BREAK-EVEN CALCULATOR'!$D$12=TRUE,'PARTICIPATION RATE TABLES'!V$17*('BREAK-EVEN CALCULATOR'!$D$22+('BREAK-EVEN CALCULATOR'!$D$22*'BREAK-EVEN CALCULATOR'!$D$23)+('BREAK-EVEN CALCULATOR'!$D$22*'BREAK-EVEN CALCULATOR'!$D$24)),0)</f>
        <v>261.55555555555554</v>
      </c>
      <c r="W20" s="55">
        <f>IF('BREAK-EVEN CALCULATOR'!$D$12=TRUE,'PARTICIPATION RATE TABLES'!W$17*('BREAK-EVEN CALCULATOR'!$D$22+('BREAK-EVEN CALCULATOR'!$D$22*'BREAK-EVEN CALCULATOR'!$D$23)+('BREAK-EVEN CALCULATOR'!$D$22*'BREAK-EVEN CALCULATOR'!$D$24)),0)</f>
        <v>274.02222222222218</v>
      </c>
      <c r="X20" s="55">
        <f>IF('BREAK-EVEN CALCULATOR'!$D$12=TRUE,'PARTICIPATION RATE TABLES'!X$17*('BREAK-EVEN CALCULATOR'!$D$22+('BREAK-EVEN CALCULATOR'!$D$22*'BREAK-EVEN CALCULATOR'!$D$23)+('BREAK-EVEN CALCULATOR'!$D$22*'BREAK-EVEN CALCULATOR'!$D$24)),0)</f>
        <v>286.48888888888888</v>
      </c>
      <c r="Y20" s="55">
        <f>IF('BREAK-EVEN CALCULATOR'!$D$12=TRUE,'PARTICIPATION RATE TABLES'!Y$17*('BREAK-EVEN CALCULATOR'!$D$22+('BREAK-EVEN CALCULATOR'!$D$22*'BREAK-EVEN CALCULATOR'!$D$23)+('BREAK-EVEN CALCULATOR'!$D$22*'BREAK-EVEN CALCULATOR'!$D$24)),0)</f>
        <v>298.95555555555552</v>
      </c>
      <c r="Z20" s="55">
        <f>IF('BREAK-EVEN CALCULATOR'!$D$12=TRUE,'PARTICIPATION RATE TABLES'!Z$17*('BREAK-EVEN CALCULATOR'!$D$22+('BREAK-EVEN CALCULATOR'!$D$22*'BREAK-EVEN CALCULATOR'!$D$23)+('BREAK-EVEN CALCULATOR'!$D$22*'BREAK-EVEN CALCULATOR'!$D$24)),0)</f>
        <v>311.42222222222222</v>
      </c>
      <c r="AA20" s="55">
        <f>IF('BREAK-EVEN CALCULATOR'!$D$12=TRUE,'PARTICIPATION RATE TABLES'!AA$17*('BREAK-EVEN CALCULATOR'!$D$22+('BREAK-EVEN CALCULATOR'!$D$22*'BREAK-EVEN CALCULATOR'!$D$23)+('BREAK-EVEN CALCULATOR'!$D$22*'BREAK-EVEN CALCULATOR'!$D$24)),0)</f>
        <v>323.88888888888886</v>
      </c>
      <c r="AB20" s="55">
        <f>IF('BREAK-EVEN CALCULATOR'!$D$12=TRUE,'PARTICIPATION RATE TABLES'!AB$17*('BREAK-EVEN CALCULATOR'!$D$22+('BREAK-EVEN CALCULATOR'!$D$22*'BREAK-EVEN CALCULATOR'!$D$23)+('BREAK-EVEN CALCULATOR'!$D$22*'BREAK-EVEN CALCULATOR'!$D$24)),0)</f>
        <v>336.35555555555555</v>
      </c>
      <c r="AC20" s="55">
        <f>IF('BREAK-EVEN CALCULATOR'!$D$12=TRUE,'PARTICIPATION RATE TABLES'!AC$17*('BREAK-EVEN CALCULATOR'!$D$22+('BREAK-EVEN CALCULATOR'!$D$22*'BREAK-EVEN CALCULATOR'!$D$23)+('BREAK-EVEN CALCULATOR'!$D$22*'BREAK-EVEN CALCULATOR'!$D$24)),0)</f>
        <v>348.82222222222219</v>
      </c>
      <c r="AD20" s="55">
        <f>IF('BREAK-EVEN CALCULATOR'!$D$12=TRUE,'PARTICIPATION RATE TABLES'!AD$17*('BREAK-EVEN CALCULATOR'!$D$22+('BREAK-EVEN CALCULATOR'!$D$22*'BREAK-EVEN CALCULATOR'!$D$23)+('BREAK-EVEN CALCULATOR'!$D$22*'BREAK-EVEN CALCULATOR'!$D$24)),0)</f>
        <v>361.28888888888883</v>
      </c>
      <c r="AE20" s="55">
        <f>IF('BREAK-EVEN CALCULATOR'!$D$12=TRUE,'PARTICIPATION RATE TABLES'!AE$17*('BREAK-EVEN CALCULATOR'!$D$22+('BREAK-EVEN CALCULATOR'!$D$22*'BREAK-EVEN CALCULATOR'!$D$23)+('BREAK-EVEN CALCULATOR'!$D$22*'BREAK-EVEN CALCULATOR'!$D$24)),0)</f>
        <v>373.75555555555553</v>
      </c>
      <c r="AF20" s="55">
        <f>IF('BREAK-EVEN CALCULATOR'!$D$12=TRUE,'PARTICIPATION RATE TABLES'!AF$17*('BREAK-EVEN CALCULATOR'!$D$22+('BREAK-EVEN CALCULATOR'!$D$22*'BREAK-EVEN CALCULATOR'!$D$23)+('BREAK-EVEN CALCULATOR'!$D$22*'BREAK-EVEN CALCULATOR'!$D$24)),0)</f>
        <v>386.22222222222217</v>
      </c>
      <c r="AG20" s="55">
        <f>IF('BREAK-EVEN CALCULATOR'!$D$12=TRUE,'PARTICIPATION RATE TABLES'!AG$17*('BREAK-EVEN CALCULATOR'!$D$22+('BREAK-EVEN CALCULATOR'!$D$22*'BREAK-EVEN CALCULATOR'!$D$23)+('BREAK-EVEN CALCULATOR'!$D$22*'BREAK-EVEN CALCULATOR'!$D$24)),0)</f>
        <v>398.68888888888887</v>
      </c>
      <c r="AH20" s="55">
        <f>IF('BREAK-EVEN CALCULATOR'!$D$12=TRUE,'PARTICIPATION RATE TABLES'!AH$17*('BREAK-EVEN CALCULATOR'!$D$22+('BREAK-EVEN CALCULATOR'!$D$22*'BREAK-EVEN CALCULATOR'!$D$23)+('BREAK-EVEN CALCULATOR'!$D$22*'BREAK-EVEN CALCULATOR'!$D$24)),0)</f>
        <v>411.15555555555551</v>
      </c>
      <c r="AI20" s="55">
        <f>IF('BREAK-EVEN CALCULATOR'!$D$12=TRUE,'PARTICIPATION RATE TABLES'!AI$17*('BREAK-EVEN CALCULATOR'!$D$22+('BREAK-EVEN CALCULATOR'!$D$22*'BREAK-EVEN CALCULATOR'!$D$23)+('BREAK-EVEN CALCULATOR'!$D$22*'BREAK-EVEN CALCULATOR'!$D$24)),0)</f>
        <v>423.62222222222215</v>
      </c>
      <c r="AJ20" s="55">
        <f>IF('BREAK-EVEN CALCULATOR'!$D$12=TRUE,'PARTICIPATION RATE TABLES'!AJ$17*('BREAK-EVEN CALCULATOR'!$D$22+('BREAK-EVEN CALCULATOR'!$D$22*'BREAK-EVEN CALCULATOR'!$D$23)+('BREAK-EVEN CALCULATOR'!$D$22*'BREAK-EVEN CALCULATOR'!$D$24)),0)</f>
        <v>436.0888888888889</v>
      </c>
      <c r="AK20" s="55">
        <f>IF('BREAK-EVEN CALCULATOR'!$D$12=TRUE,'PARTICIPATION RATE TABLES'!AK$17*('BREAK-EVEN CALCULATOR'!$D$22+('BREAK-EVEN CALCULATOR'!$D$22*'BREAK-EVEN CALCULATOR'!$D$23)+('BREAK-EVEN CALCULATOR'!$D$22*'BREAK-EVEN CALCULATOR'!$D$24)),0)</f>
        <v>448.55555555555554</v>
      </c>
      <c r="AL20" s="55">
        <f>IF('BREAK-EVEN CALCULATOR'!$D$12=TRUE,'PARTICIPATION RATE TABLES'!AL$17*('BREAK-EVEN CALCULATOR'!$D$22+('BREAK-EVEN CALCULATOR'!$D$22*'BREAK-EVEN CALCULATOR'!$D$23)+('BREAK-EVEN CALCULATOR'!$D$22*'BREAK-EVEN CALCULATOR'!$D$24)),0)</f>
        <v>461.02222222222218</v>
      </c>
      <c r="AM20" s="55">
        <f>IF('BREAK-EVEN CALCULATOR'!$D$12=TRUE,'PARTICIPATION RATE TABLES'!AM$17*('BREAK-EVEN CALCULATOR'!$D$22+('BREAK-EVEN CALCULATOR'!$D$22*'BREAK-EVEN CALCULATOR'!$D$23)+('BREAK-EVEN CALCULATOR'!$D$22*'BREAK-EVEN CALCULATOR'!$D$24)),0)</f>
        <v>473.48888888888882</v>
      </c>
      <c r="AN20" s="55">
        <f>IF('BREAK-EVEN CALCULATOR'!$D$12=TRUE,'PARTICIPATION RATE TABLES'!AN$17*('BREAK-EVEN CALCULATOR'!$D$22+('BREAK-EVEN CALCULATOR'!$D$22*'BREAK-EVEN CALCULATOR'!$D$23)+('BREAK-EVEN CALCULATOR'!$D$22*'BREAK-EVEN CALCULATOR'!$D$24)),0)</f>
        <v>485.95555555555546</v>
      </c>
      <c r="AO20" s="55">
        <f>IF('BREAK-EVEN CALCULATOR'!$D$12=TRUE,'PARTICIPATION RATE TABLES'!AO$17*('BREAK-EVEN CALCULATOR'!$D$22+('BREAK-EVEN CALCULATOR'!$D$22*'BREAK-EVEN CALCULATOR'!$D$23)+('BREAK-EVEN CALCULATOR'!$D$22*'BREAK-EVEN CALCULATOR'!$D$24)),0)</f>
        <v>498.42222222222222</v>
      </c>
      <c r="AP20" s="55">
        <f>IF('BREAK-EVEN CALCULATOR'!$D$12=TRUE,'PARTICIPATION RATE TABLES'!AP$17*('BREAK-EVEN CALCULATOR'!$D$22+('BREAK-EVEN CALCULATOR'!$D$22*'BREAK-EVEN CALCULATOR'!$D$23)+('BREAK-EVEN CALCULATOR'!$D$22*'BREAK-EVEN CALCULATOR'!$D$24)),0)</f>
        <v>510.88888888888886</v>
      </c>
      <c r="AQ20" s="55">
        <f>IF('BREAK-EVEN CALCULATOR'!$D$12=TRUE,'PARTICIPATION RATE TABLES'!AQ$17*('BREAK-EVEN CALCULATOR'!$D$22+('BREAK-EVEN CALCULATOR'!$D$22*'BREAK-EVEN CALCULATOR'!$D$23)+('BREAK-EVEN CALCULATOR'!$D$22*'BREAK-EVEN CALCULATOR'!$D$24)),0)</f>
        <v>523.3555555555555</v>
      </c>
      <c r="AR20" s="55">
        <f>IF('BREAK-EVEN CALCULATOR'!$D$12=TRUE,'PARTICIPATION RATE TABLES'!AR$17*('BREAK-EVEN CALCULATOR'!$D$22+('BREAK-EVEN CALCULATOR'!$D$22*'BREAK-EVEN CALCULATOR'!$D$23)+('BREAK-EVEN CALCULATOR'!$D$22*'BREAK-EVEN CALCULATOR'!$D$24)),0)</f>
        <v>535.82222222222208</v>
      </c>
      <c r="AS20" s="55">
        <f>IF('BREAK-EVEN CALCULATOR'!$D$12=TRUE,'PARTICIPATION RATE TABLES'!AS$17*('BREAK-EVEN CALCULATOR'!$D$22+('BREAK-EVEN CALCULATOR'!$D$22*'BREAK-EVEN CALCULATOR'!$D$23)+('BREAK-EVEN CALCULATOR'!$D$22*'BREAK-EVEN CALCULATOR'!$D$24)),0)</f>
        <v>548.28888888888889</v>
      </c>
      <c r="AT20" s="55">
        <f>IF('BREAK-EVEN CALCULATOR'!$D$12=TRUE,'PARTICIPATION RATE TABLES'!AT$17*('BREAK-EVEN CALCULATOR'!$D$22+('BREAK-EVEN CALCULATOR'!$D$22*'BREAK-EVEN CALCULATOR'!$D$23)+('BREAK-EVEN CALCULATOR'!$D$22*'BREAK-EVEN CALCULATOR'!$D$24)),0)</f>
        <v>560.75555555555547</v>
      </c>
      <c r="AU20" s="55">
        <f>IF('BREAK-EVEN CALCULATOR'!$D$12=TRUE,'PARTICIPATION RATE TABLES'!AU$17*('BREAK-EVEN CALCULATOR'!$D$22+('BREAK-EVEN CALCULATOR'!$D$22*'BREAK-EVEN CALCULATOR'!$D$23)+('BREAK-EVEN CALCULATOR'!$D$22*'BREAK-EVEN CALCULATOR'!$D$24)),0)</f>
        <v>573.22222222222217</v>
      </c>
      <c r="AV20" s="55">
        <f>IF('BREAK-EVEN CALCULATOR'!$D$12=TRUE,'PARTICIPATION RATE TABLES'!AV$17*('BREAK-EVEN CALCULATOR'!$D$22+('BREAK-EVEN CALCULATOR'!$D$22*'BREAK-EVEN CALCULATOR'!$D$23)+('BREAK-EVEN CALCULATOR'!$D$22*'BREAK-EVEN CALCULATOR'!$D$24)),0)</f>
        <v>585.68888888888875</v>
      </c>
      <c r="AW20" s="55">
        <f>IF('BREAK-EVEN CALCULATOR'!$D$12=TRUE,'PARTICIPATION RATE TABLES'!AW$17*('BREAK-EVEN CALCULATOR'!$D$22+('BREAK-EVEN CALCULATOR'!$D$22*'BREAK-EVEN CALCULATOR'!$D$23)+('BREAK-EVEN CALCULATOR'!$D$22*'BREAK-EVEN CALCULATOR'!$D$24)),0)</f>
        <v>598.15555555555545</v>
      </c>
      <c r="AX20" s="55">
        <f>IF('BREAK-EVEN CALCULATOR'!$D$12=TRUE,'PARTICIPATION RATE TABLES'!AX$17*('BREAK-EVEN CALCULATOR'!$D$22+('BREAK-EVEN CALCULATOR'!$D$22*'BREAK-EVEN CALCULATOR'!$D$23)+('BREAK-EVEN CALCULATOR'!$D$22*'BREAK-EVEN CALCULATOR'!$D$24)),0)</f>
        <v>610.62222222222215</v>
      </c>
      <c r="AY20" s="55">
        <f>IF('BREAK-EVEN CALCULATOR'!$D$12=TRUE,'PARTICIPATION RATE TABLES'!AY$17*('BREAK-EVEN CALCULATOR'!$D$22+('BREAK-EVEN CALCULATOR'!$D$22*'BREAK-EVEN CALCULATOR'!$D$23)+('BREAK-EVEN CALCULATOR'!$D$22*'BREAK-EVEN CALCULATOR'!$D$24)),0)</f>
        <v>623.08888888888885</v>
      </c>
      <c r="AZ20" s="55">
        <f>IF('BREAK-EVEN CALCULATOR'!$D$12=TRUE,'PARTICIPATION RATE TABLES'!AZ$17*('BREAK-EVEN CALCULATOR'!$D$22+('BREAK-EVEN CALCULATOR'!$D$22*'BREAK-EVEN CALCULATOR'!$D$23)+('BREAK-EVEN CALCULATOR'!$D$22*'BREAK-EVEN CALCULATOR'!$D$24)),0)</f>
        <v>635.55555555555543</v>
      </c>
      <c r="BA20" s="55">
        <f>IF('BREAK-EVEN CALCULATOR'!$D$12=TRUE,'PARTICIPATION RATE TABLES'!BA$17*('BREAK-EVEN CALCULATOR'!$D$22+('BREAK-EVEN CALCULATOR'!$D$22*'BREAK-EVEN CALCULATOR'!$D$23)+('BREAK-EVEN CALCULATOR'!$D$22*'BREAK-EVEN CALCULATOR'!$D$24)),0)</f>
        <v>648.02222222222213</v>
      </c>
      <c r="BB20" s="55">
        <f>IF('BREAK-EVEN CALCULATOR'!$D$12=TRUE,'PARTICIPATION RATE TABLES'!BB$17*('BREAK-EVEN CALCULATOR'!$D$22+('BREAK-EVEN CALCULATOR'!$D$22*'BREAK-EVEN CALCULATOR'!$D$23)+('BREAK-EVEN CALCULATOR'!$D$22*'BREAK-EVEN CALCULATOR'!$D$24)),0)</f>
        <v>660.48888888888882</v>
      </c>
      <c r="BC20" s="55">
        <f>IF('BREAK-EVEN CALCULATOR'!$D$12=TRUE,'PARTICIPATION RATE TABLES'!BC$17*('BREAK-EVEN CALCULATOR'!$D$22+('BREAK-EVEN CALCULATOR'!$D$22*'BREAK-EVEN CALCULATOR'!$D$23)+('BREAK-EVEN CALCULATOR'!$D$22*'BREAK-EVEN CALCULATOR'!$D$24)),0)</f>
        <v>672.95555555555552</v>
      </c>
      <c r="BD20" s="55">
        <f>IF('BREAK-EVEN CALCULATOR'!$D$12=TRUE,'PARTICIPATION RATE TABLES'!BD$17*('BREAK-EVEN CALCULATOR'!$D$22+('BREAK-EVEN CALCULATOR'!$D$22*'BREAK-EVEN CALCULATOR'!$D$23)+('BREAK-EVEN CALCULATOR'!$D$22*'BREAK-EVEN CALCULATOR'!$D$24)),0)</f>
        <v>685.4222222222221</v>
      </c>
      <c r="BE20" s="55">
        <f>IF('BREAK-EVEN CALCULATOR'!$D$12=TRUE,'PARTICIPATION RATE TABLES'!BE$17*('BREAK-EVEN CALCULATOR'!$D$22+('BREAK-EVEN CALCULATOR'!$D$22*'BREAK-EVEN CALCULATOR'!$D$23)+('BREAK-EVEN CALCULATOR'!$D$22*'BREAK-EVEN CALCULATOR'!$D$24)),0)</f>
        <v>697.8888888888888</v>
      </c>
      <c r="BF20" s="55">
        <f>IF('BREAK-EVEN CALCULATOR'!$D$12=TRUE,'PARTICIPATION RATE TABLES'!BF$17*('BREAK-EVEN CALCULATOR'!$D$22+('BREAK-EVEN CALCULATOR'!$D$22*'BREAK-EVEN CALCULATOR'!$D$23)+('BREAK-EVEN CALCULATOR'!$D$22*'BREAK-EVEN CALCULATOR'!$D$24)),0)</f>
        <v>710.3555555555555</v>
      </c>
      <c r="BG20" s="55">
        <f>IF('BREAK-EVEN CALCULATOR'!$D$12=TRUE,'PARTICIPATION RATE TABLES'!BG$17*('BREAK-EVEN CALCULATOR'!$D$22+('BREAK-EVEN CALCULATOR'!$D$22*'BREAK-EVEN CALCULATOR'!$D$23)+('BREAK-EVEN CALCULATOR'!$D$22*'BREAK-EVEN CALCULATOR'!$D$24)),0)</f>
        <v>722.82222222222219</v>
      </c>
      <c r="BH20" s="55">
        <f>IF('BREAK-EVEN CALCULATOR'!$D$12=TRUE,'PARTICIPATION RATE TABLES'!BH$17*('BREAK-EVEN CALCULATOR'!$D$22+('BREAK-EVEN CALCULATOR'!$D$22*'BREAK-EVEN CALCULATOR'!$D$23)+('BREAK-EVEN CALCULATOR'!$D$22*'BREAK-EVEN CALCULATOR'!$D$24)),0)</f>
        <v>735.28888888888878</v>
      </c>
      <c r="BI20" s="55">
        <f>IF('BREAK-EVEN CALCULATOR'!$D$12=TRUE,'PARTICIPATION RATE TABLES'!BI$17*('BREAK-EVEN CALCULATOR'!$D$22+('BREAK-EVEN CALCULATOR'!$D$22*'BREAK-EVEN CALCULATOR'!$D$23)+('BREAK-EVEN CALCULATOR'!$D$22*'BREAK-EVEN CALCULATOR'!$D$24)),0)</f>
        <v>747.75555555555547</v>
      </c>
      <c r="BJ20" s="55">
        <f>IF('BREAK-EVEN CALCULATOR'!$D$12=TRUE,'PARTICIPATION RATE TABLES'!BJ$17*('BREAK-EVEN CALCULATOR'!$D$22+('BREAK-EVEN CALCULATOR'!$D$22*'BREAK-EVEN CALCULATOR'!$D$23)+('BREAK-EVEN CALCULATOR'!$D$22*'BREAK-EVEN CALCULATOR'!$D$24)),0)</f>
        <v>760.22222222222206</v>
      </c>
      <c r="BK20" s="55">
        <f>IF('BREAK-EVEN CALCULATOR'!$D$12=TRUE,'PARTICIPATION RATE TABLES'!BK$17*('BREAK-EVEN CALCULATOR'!$D$22+('BREAK-EVEN CALCULATOR'!$D$22*'BREAK-EVEN CALCULATOR'!$D$23)+('BREAK-EVEN CALCULATOR'!$D$22*'BREAK-EVEN CALCULATOR'!$D$24)),0)</f>
        <v>772.68888888888875</v>
      </c>
      <c r="BL20" s="55">
        <f>IF('BREAK-EVEN CALCULATOR'!$D$12=TRUE,'PARTICIPATION RATE TABLES'!BL$17*('BREAK-EVEN CALCULATOR'!$D$22+('BREAK-EVEN CALCULATOR'!$D$22*'BREAK-EVEN CALCULATOR'!$D$23)+('BREAK-EVEN CALCULATOR'!$D$22*'BREAK-EVEN CALCULATOR'!$D$24)),0)</f>
        <v>785.15555555555545</v>
      </c>
      <c r="BM20" s="55">
        <f>IF('BREAK-EVEN CALCULATOR'!$D$12=TRUE,'PARTICIPATION RATE TABLES'!BM$17*('BREAK-EVEN CALCULATOR'!$D$22+('BREAK-EVEN CALCULATOR'!$D$22*'BREAK-EVEN CALCULATOR'!$D$23)+('BREAK-EVEN CALCULATOR'!$D$22*'BREAK-EVEN CALCULATOR'!$D$24)),0)</f>
        <v>797.62222222222204</v>
      </c>
      <c r="BN20" s="55">
        <f>IF('BREAK-EVEN CALCULATOR'!$D$12=TRUE,'PARTICIPATION RATE TABLES'!BN$17*('BREAK-EVEN CALCULATOR'!$D$22+('BREAK-EVEN CALCULATOR'!$D$22*'BREAK-EVEN CALCULATOR'!$D$23)+('BREAK-EVEN CALCULATOR'!$D$22*'BREAK-EVEN CALCULATOR'!$D$24)),0)</f>
        <v>810.08888888888873</v>
      </c>
      <c r="BO20" s="55">
        <f>IF('BREAK-EVEN CALCULATOR'!$D$12=TRUE,'PARTICIPATION RATE TABLES'!BO$17*('BREAK-EVEN CALCULATOR'!$D$22+('BREAK-EVEN CALCULATOR'!$D$22*'BREAK-EVEN CALCULATOR'!$D$23)+('BREAK-EVEN CALCULATOR'!$D$22*'BREAK-EVEN CALCULATOR'!$D$24)),0)</f>
        <v>822.55555555555543</v>
      </c>
      <c r="BP20" s="55">
        <f>IF('BREAK-EVEN CALCULATOR'!$D$12=TRUE,'PARTICIPATION RATE TABLES'!BP$17*('BREAK-EVEN CALCULATOR'!$D$22+('BREAK-EVEN CALCULATOR'!$D$22*'BREAK-EVEN CALCULATOR'!$D$23)+('BREAK-EVEN CALCULATOR'!$D$22*'BREAK-EVEN CALCULATOR'!$D$24)),0)</f>
        <v>835.02222222222213</v>
      </c>
      <c r="BQ20" s="55">
        <f>IF('BREAK-EVEN CALCULATOR'!$D$12=TRUE,'PARTICIPATION RATE TABLES'!BQ$17*('BREAK-EVEN CALCULATOR'!$D$22+('BREAK-EVEN CALCULATOR'!$D$22*'BREAK-EVEN CALCULATOR'!$D$23)+('BREAK-EVEN CALCULATOR'!$D$22*'BREAK-EVEN CALCULATOR'!$D$24)),0)</f>
        <v>847.48888888888871</v>
      </c>
      <c r="BR20" s="55">
        <f>IF('BREAK-EVEN CALCULATOR'!$D$12=TRUE,'PARTICIPATION RATE TABLES'!BR$17*('BREAK-EVEN CALCULATOR'!$D$22+('BREAK-EVEN CALCULATOR'!$D$22*'BREAK-EVEN CALCULATOR'!$D$23)+('BREAK-EVEN CALCULATOR'!$D$22*'BREAK-EVEN CALCULATOR'!$D$24)),0)</f>
        <v>859.95555555555541</v>
      </c>
      <c r="BS20" s="55">
        <f>IF('BREAK-EVEN CALCULATOR'!$D$12=TRUE,'PARTICIPATION RATE TABLES'!BS$17*('BREAK-EVEN CALCULATOR'!$D$22+('BREAK-EVEN CALCULATOR'!$D$22*'BREAK-EVEN CALCULATOR'!$D$23)+('BREAK-EVEN CALCULATOR'!$D$22*'BREAK-EVEN CALCULATOR'!$D$24)),0)</f>
        <v>872.42222222222199</v>
      </c>
      <c r="BT20" s="55">
        <f>IF('BREAK-EVEN CALCULATOR'!$D$12=TRUE,'PARTICIPATION RATE TABLES'!BT$17*('BREAK-EVEN CALCULATOR'!$D$22+('BREAK-EVEN CALCULATOR'!$D$22*'BREAK-EVEN CALCULATOR'!$D$23)+('BREAK-EVEN CALCULATOR'!$D$22*'BREAK-EVEN CALCULATOR'!$D$24)),0)</f>
        <v>884.88888888888869</v>
      </c>
      <c r="BU20" s="55">
        <f>IF('BREAK-EVEN CALCULATOR'!$D$12=TRUE,'PARTICIPATION RATE TABLES'!BU$17*('BREAK-EVEN CALCULATOR'!$D$22+('BREAK-EVEN CALCULATOR'!$D$22*'BREAK-EVEN CALCULATOR'!$D$23)+('BREAK-EVEN CALCULATOR'!$D$22*'BREAK-EVEN CALCULATOR'!$D$24)),0)</f>
        <v>897.35555555555527</v>
      </c>
      <c r="BV20" s="55">
        <f>IF('BREAK-EVEN CALCULATOR'!$D$12=TRUE,'PARTICIPATION RATE TABLES'!BV$17*('BREAK-EVEN CALCULATOR'!$D$22+('BREAK-EVEN CALCULATOR'!$D$22*'BREAK-EVEN CALCULATOR'!$D$23)+('BREAK-EVEN CALCULATOR'!$D$22*'BREAK-EVEN CALCULATOR'!$D$24)),0)</f>
        <v>909.82222222222219</v>
      </c>
      <c r="BW20" s="55">
        <f>IF('BREAK-EVEN CALCULATOR'!$D$12=TRUE,'PARTICIPATION RATE TABLES'!BW$17*('BREAK-EVEN CALCULATOR'!$D$22+('BREAK-EVEN CALCULATOR'!$D$22*'BREAK-EVEN CALCULATOR'!$D$23)+('BREAK-EVEN CALCULATOR'!$D$22*'BREAK-EVEN CALCULATOR'!$D$24)),0)</f>
        <v>922.28888888888878</v>
      </c>
      <c r="BX20" s="55">
        <f>IF('BREAK-EVEN CALCULATOR'!$D$12=TRUE,'PARTICIPATION RATE TABLES'!BX$17*('BREAK-EVEN CALCULATOR'!$D$22+('BREAK-EVEN CALCULATOR'!$D$22*'BREAK-EVEN CALCULATOR'!$D$23)+('BREAK-EVEN CALCULATOR'!$D$22*'BREAK-EVEN CALCULATOR'!$D$24)),0)</f>
        <v>934.75555555555547</v>
      </c>
      <c r="BY20" s="55">
        <f>IF('BREAK-EVEN CALCULATOR'!$D$12=TRUE,'PARTICIPATION RATE TABLES'!BY$17*('BREAK-EVEN CALCULATOR'!$D$22+('BREAK-EVEN CALCULATOR'!$D$22*'BREAK-EVEN CALCULATOR'!$D$23)+('BREAK-EVEN CALCULATOR'!$D$22*'BREAK-EVEN CALCULATOR'!$D$24)),0)</f>
        <v>947.22222222222206</v>
      </c>
      <c r="BZ20" s="55">
        <f>IF('BREAK-EVEN CALCULATOR'!$D$12=TRUE,'PARTICIPATION RATE TABLES'!BZ$17*('BREAK-EVEN CALCULATOR'!$D$22+('BREAK-EVEN CALCULATOR'!$D$22*'BREAK-EVEN CALCULATOR'!$D$23)+('BREAK-EVEN CALCULATOR'!$D$22*'BREAK-EVEN CALCULATOR'!$D$24)),0)</f>
        <v>959.68888888888875</v>
      </c>
      <c r="CA20" s="55">
        <f>IF('BREAK-EVEN CALCULATOR'!$D$12=TRUE,'PARTICIPATION RATE TABLES'!CA$17*('BREAK-EVEN CALCULATOR'!$D$22+('BREAK-EVEN CALCULATOR'!$D$22*'BREAK-EVEN CALCULATOR'!$D$23)+('BREAK-EVEN CALCULATOR'!$D$22*'BREAK-EVEN CALCULATOR'!$D$24)),0)</f>
        <v>972.15555555555534</v>
      </c>
      <c r="CB20" s="55">
        <f>IF('BREAK-EVEN CALCULATOR'!$D$12=TRUE,'PARTICIPATION RATE TABLES'!CB$17*('BREAK-EVEN CALCULATOR'!$D$22+('BREAK-EVEN CALCULATOR'!$D$22*'BREAK-EVEN CALCULATOR'!$D$23)+('BREAK-EVEN CALCULATOR'!$D$22*'BREAK-EVEN CALCULATOR'!$D$24)),0)</f>
        <v>984.62222222222204</v>
      </c>
      <c r="CC20" s="55">
        <f>IF('BREAK-EVEN CALCULATOR'!$D$12=TRUE,'PARTICIPATION RATE TABLES'!CC$17*('BREAK-EVEN CALCULATOR'!$D$22+('BREAK-EVEN CALCULATOR'!$D$22*'BREAK-EVEN CALCULATOR'!$D$23)+('BREAK-EVEN CALCULATOR'!$D$22*'BREAK-EVEN CALCULATOR'!$D$24)),0)</f>
        <v>997.08888888888862</v>
      </c>
      <c r="CD20" s="55">
        <f>IF('BREAK-EVEN CALCULATOR'!$D$12=TRUE,'PARTICIPATION RATE TABLES'!CD$17*('BREAK-EVEN CALCULATOR'!$D$22+('BREAK-EVEN CALCULATOR'!$D$22*'BREAK-EVEN CALCULATOR'!$D$23)+('BREAK-EVEN CALCULATOR'!$D$22*'BREAK-EVEN CALCULATOR'!$D$24)),0)</f>
        <v>1009.5555555555553</v>
      </c>
      <c r="CE20" s="55">
        <f>IF('BREAK-EVEN CALCULATOR'!$D$12=TRUE,'PARTICIPATION RATE TABLES'!CE$17*('BREAK-EVEN CALCULATOR'!$D$22+('BREAK-EVEN CALCULATOR'!$D$22*'BREAK-EVEN CALCULATOR'!$D$23)+('BREAK-EVEN CALCULATOR'!$D$22*'BREAK-EVEN CALCULATOR'!$D$24)),0)</f>
        <v>1022.0222222222221</v>
      </c>
      <c r="CF20" s="55">
        <f>IF('BREAK-EVEN CALCULATOR'!$D$12=TRUE,'PARTICIPATION RATE TABLES'!CF$17*('BREAK-EVEN CALCULATOR'!$D$22+('BREAK-EVEN CALCULATOR'!$D$22*'BREAK-EVEN CALCULATOR'!$D$23)+('BREAK-EVEN CALCULATOR'!$D$22*'BREAK-EVEN CALCULATOR'!$D$24)),0)</f>
        <v>1034.4888888888888</v>
      </c>
      <c r="CG20" s="55">
        <f>IF('BREAK-EVEN CALCULATOR'!$D$12=TRUE,'PARTICIPATION RATE TABLES'!CG$17*('BREAK-EVEN CALCULATOR'!$D$22+('BREAK-EVEN CALCULATOR'!$D$22*'BREAK-EVEN CALCULATOR'!$D$23)+('BREAK-EVEN CALCULATOR'!$D$22*'BREAK-EVEN CALCULATOR'!$D$24)),0)</f>
        <v>1046.9555555555555</v>
      </c>
      <c r="CH20" s="55">
        <f>IF('BREAK-EVEN CALCULATOR'!$D$12=TRUE,'PARTICIPATION RATE TABLES'!CH$17*('BREAK-EVEN CALCULATOR'!$D$22+('BREAK-EVEN CALCULATOR'!$D$22*'BREAK-EVEN CALCULATOR'!$D$23)+('BREAK-EVEN CALCULATOR'!$D$22*'BREAK-EVEN CALCULATOR'!$D$24)),0)</f>
        <v>1059.422222222222</v>
      </c>
      <c r="CI20" s="55">
        <f>IF('BREAK-EVEN CALCULATOR'!$D$12=TRUE,'PARTICIPATION RATE TABLES'!CI$17*('BREAK-EVEN CALCULATOR'!$D$22+('BREAK-EVEN CALCULATOR'!$D$22*'BREAK-EVEN CALCULATOR'!$D$23)+('BREAK-EVEN CALCULATOR'!$D$22*'BREAK-EVEN CALCULATOR'!$D$24)),0)</f>
        <v>1071.8888888888887</v>
      </c>
      <c r="CJ20" s="55">
        <f>IF('BREAK-EVEN CALCULATOR'!$D$12=TRUE,'PARTICIPATION RATE TABLES'!CJ$17*('BREAK-EVEN CALCULATOR'!$D$22+('BREAK-EVEN CALCULATOR'!$D$22*'BREAK-EVEN CALCULATOR'!$D$23)+('BREAK-EVEN CALCULATOR'!$D$22*'BREAK-EVEN CALCULATOR'!$D$24)),0)</f>
        <v>1084.3555555555554</v>
      </c>
      <c r="CK20" s="55">
        <f>IF('BREAK-EVEN CALCULATOR'!$D$12=TRUE,'PARTICIPATION RATE TABLES'!CK$17*('BREAK-EVEN CALCULATOR'!$D$22+('BREAK-EVEN CALCULATOR'!$D$22*'BREAK-EVEN CALCULATOR'!$D$23)+('BREAK-EVEN CALCULATOR'!$D$22*'BREAK-EVEN CALCULATOR'!$D$24)),0)</f>
        <v>1096.8222222222221</v>
      </c>
      <c r="CL20" s="55">
        <f>IF('BREAK-EVEN CALCULATOR'!$D$12=TRUE,'PARTICIPATION RATE TABLES'!CL$17*('BREAK-EVEN CALCULATOR'!$D$22+('BREAK-EVEN CALCULATOR'!$D$22*'BREAK-EVEN CALCULATOR'!$D$23)+('BREAK-EVEN CALCULATOR'!$D$22*'BREAK-EVEN CALCULATOR'!$D$24)),0)</f>
        <v>1109.2888888888886</v>
      </c>
      <c r="CM20" s="55">
        <f>IF('BREAK-EVEN CALCULATOR'!$D$12=TRUE,'PARTICIPATION RATE TABLES'!CM$17*('BREAK-EVEN CALCULATOR'!$D$22+('BREAK-EVEN CALCULATOR'!$D$22*'BREAK-EVEN CALCULATOR'!$D$23)+('BREAK-EVEN CALCULATOR'!$D$22*'BREAK-EVEN CALCULATOR'!$D$24)),0)</f>
        <v>1121.7555555555552</v>
      </c>
      <c r="CN20" s="55">
        <f>IF('BREAK-EVEN CALCULATOR'!$D$12=TRUE,'PARTICIPATION RATE TABLES'!CN$17*('BREAK-EVEN CALCULATOR'!$D$22+('BREAK-EVEN CALCULATOR'!$D$22*'BREAK-EVEN CALCULATOR'!$D$23)+('BREAK-EVEN CALCULATOR'!$D$22*'BREAK-EVEN CALCULATOR'!$D$24)),0)</f>
        <v>1134.2222222222222</v>
      </c>
      <c r="CO20" s="55">
        <f>IF('BREAK-EVEN CALCULATOR'!$D$12=TRUE,'PARTICIPATION RATE TABLES'!CO$17*('BREAK-EVEN CALCULATOR'!$D$22+('BREAK-EVEN CALCULATOR'!$D$22*'BREAK-EVEN CALCULATOR'!$D$23)+('BREAK-EVEN CALCULATOR'!$D$22*'BREAK-EVEN CALCULATOR'!$D$24)),0)</f>
        <v>1146.6888888888889</v>
      </c>
      <c r="CP20" s="55">
        <f>IF('BREAK-EVEN CALCULATOR'!$D$12=TRUE,'PARTICIPATION RATE TABLES'!CP$17*('BREAK-EVEN CALCULATOR'!$D$22+('BREAK-EVEN CALCULATOR'!$D$22*'BREAK-EVEN CALCULATOR'!$D$23)+('BREAK-EVEN CALCULATOR'!$D$22*'BREAK-EVEN CALCULATOR'!$D$24)),0)</f>
        <v>1159.1555555555553</v>
      </c>
      <c r="CQ20" s="55">
        <f>IF('BREAK-EVEN CALCULATOR'!$D$12=TRUE,'PARTICIPATION RATE TABLES'!CQ$17*('BREAK-EVEN CALCULATOR'!$D$22+('BREAK-EVEN CALCULATOR'!$D$22*'BREAK-EVEN CALCULATOR'!$D$23)+('BREAK-EVEN CALCULATOR'!$D$22*'BREAK-EVEN CALCULATOR'!$D$24)),0)</f>
        <v>1171.622222222222</v>
      </c>
      <c r="CR20" s="55">
        <f>IF('BREAK-EVEN CALCULATOR'!$D$12=TRUE,'PARTICIPATION RATE TABLES'!CR$17*('BREAK-EVEN CALCULATOR'!$D$22+('BREAK-EVEN CALCULATOR'!$D$22*'BREAK-EVEN CALCULATOR'!$D$23)+('BREAK-EVEN CALCULATOR'!$D$22*'BREAK-EVEN CALCULATOR'!$D$24)),0)</f>
        <v>1184.0888888888887</v>
      </c>
      <c r="CS20" s="55">
        <f>IF('BREAK-EVEN CALCULATOR'!$D$12=TRUE,'PARTICIPATION RATE TABLES'!CS$17*('BREAK-EVEN CALCULATOR'!$D$22+('BREAK-EVEN CALCULATOR'!$D$22*'BREAK-EVEN CALCULATOR'!$D$23)+('BREAK-EVEN CALCULATOR'!$D$22*'BREAK-EVEN CALCULATOR'!$D$24)),0)</f>
        <v>1196.5555555555554</v>
      </c>
      <c r="CT20" s="55">
        <f>IF('BREAK-EVEN CALCULATOR'!$D$12=TRUE,'PARTICIPATION RATE TABLES'!CT$17*('BREAK-EVEN CALCULATOR'!$D$22+('BREAK-EVEN CALCULATOR'!$D$22*'BREAK-EVEN CALCULATOR'!$D$23)+('BREAK-EVEN CALCULATOR'!$D$22*'BREAK-EVEN CALCULATOR'!$D$24)),0)</f>
        <v>1209.0222222222219</v>
      </c>
      <c r="CU20" s="55">
        <f>IF('BREAK-EVEN CALCULATOR'!$D$12=TRUE,'PARTICIPATION RATE TABLES'!CU$17*('BREAK-EVEN CALCULATOR'!$D$22+('BREAK-EVEN CALCULATOR'!$D$22*'BREAK-EVEN CALCULATOR'!$D$23)+('BREAK-EVEN CALCULATOR'!$D$22*'BREAK-EVEN CALCULATOR'!$D$24)),0)</f>
        <v>1221.4888888888886</v>
      </c>
      <c r="CV20" s="55">
        <f>IF('BREAK-EVEN CALCULATOR'!$D$12=TRUE,'PARTICIPATION RATE TABLES'!CV$17*('BREAK-EVEN CALCULATOR'!$D$22+('BREAK-EVEN CALCULATOR'!$D$22*'BREAK-EVEN CALCULATOR'!$D$23)+('BREAK-EVEN CALCULATOR'!$D$22*'BREAK-EVEN CALCULATOR'!$D$24)),0)</f>
        <v>1233.9555555555553</v>
      </c>
      <c r="CW20" s="55">
        <f>IF('BREAK-EVEN CALCULATOR'!$D$12=TRUE,'PARTICIPATION RATE TABLES'!CW$17*('BREAK-EVEN CALCULATOR'!$D$22+('BREAK-EVEN CALCULATOR'!$D$22*'BREAK-EVEN CALCULATOR'!$D$23)+('BREAK-EVEN CALCULATOR'!$D$22*'BREAK-EVEN CALCULATOR'!$D$24)),0)</f>
        <v>1246.4222222222222</v>
      </c>
    </row>
    <row r="21" spans="1:101" ht="16" x14ac:dyDescent="0.2">
      <c r="A21" s="56" t="s">
        <v>60</v>
      </c>
      <c r="B21" s="57">
        <f t="shared" ref="B21:AG21" si="4">B18-SUM(B19:B20)</f>
        <v>1.3377777777777737</v>
      </c>
      <c r="C21" s="57">
        <f t="shared" si="4"/>
        <v>2.7711111111111251</v>
      </c>
      <c r="D21" s="57">
        <f t="shared" si="4"/>
        <v>3.3444444444444343</v>
      </c>
      <c r="E21" s="57">
        <f t="shared" si="4"/>
        <v>4.7777777777777999</v>
      </c>
      <c r="F21" s="57">
        <f t="shared" si="4"/>
        <v>5.3511111111110949</v>
      </c>
      <c r="G21" s="57">
        <f t="shared" si="4"/>
        <v>6.7844444444444321</v>
      </c>
      <c r="H21" s="57">
        <f t="shared" si="4"/>
        <v>7.3577777777778124</v>
      </c>
      <c r="I21" s="57">
        <f t="shared" si="4"/>
        <v>8.7911111111111495</v>
      </c>
      <c r="J21" s="57">
        <f t="shared" si="4"/>
        <v>9.3644444444443593</v>
      </c>
      <c r="K21" s="57">
        <f t="shared" si="4"/>
        <v>10.797777777777753</v>
      </c>
      <c r="L21" s="57">
        <f t="shared" si="4"/>
        <v>11.371111111111077</v>
      </c>
      <c r="M21" s="57">
        <f t="shared" si="4"/>
        <v>12.804444444444471</v>
      </c>
      <c r="N21" s="57">
        <f t="shared" si="4"/>
        <v>13.377777777777737</v>
      </c>
      <c r="O21" s="57">
        <f t="shared" si="4"/>
        <v>14.811111111111131</v>
      </c>
      <c r="P21" s="57">
        <f t="shared" si="4"/>
        <v>15.384444444444398</v>
      </c>
      <c r="Q21" s="57">
        <f t="shared" si="4"/>
        <v>16.817777777777792</v>
      </c>
      <c r="R21" s="57">
        <f t="shared" si="4"/>
        <v>17.391111111111059</v>
      </c>
      <c r="S21" s="57">
        <f t="shared" si="4"/>
        <v>18.824444444444453</v>
      </c>
      <c r="T21" s="57">
        <f t="shared" si="4"/>
        <v>19.397777777777833</v>
      </c>
      <c r="U21" s="57">
        <f t="shared" si="4"/>
        <v>20.831111111111113</v>
      </c>
      <c r="V21" s="57">
        <f t="shared" si="4"/>
        <v>21.40444444444438</v>
      </c>
      <c r="W21" s="57">
        <f t="shared" si="4"/>
        <v>22.83777777777766</v>
      </c>
      <c r="X21" s="57">
        <f t="shared" si="4"/>
        <v>23.41111111111104</v>
      </c>
      <c r="Y21" s="57">
        <f t="shared" si="4"/>
        <v>24.844444444444434</v>
      </c>
      <c r="Z21" s="57">
        <f t="shared" si="4"/>
        <v>25.417777777777928</v>
      </c>
      <c r="AA21" s="57">
        <f t="shared" si="4"/>
        <v>26.851111111111095</v>
      </c>
      <c r="AB21" s="57">
        <f t="shared" si="4"/>
        <v>27.424444444444589</v>
      </c>
      <c r="AC21" s="57">
        <f t="shared" si="4"/>
        <v>28.857777777777756</v>
      </c>
      <c r="AD21" s="57">
        <f t="shared" si="4"/>
        <v>29.43111111111125</v>
      </c>
      <c r="AE21" s="57">
        <f t="shared" si="4"/>
        <v>30.864444444444416</v>
      </c>
      <c r="AF21" s="57">
        <f t="shared" si="4"/>
        <v>31.437777777777683</v>
      </c>
      <c r="AG21" s="57">
        <f t="shared" si="4"/>
        <v>32.871111111111304</v>
      </c>
      <c r="AH21" s="57">
        <f t="shared" ref="AH21:BM21" si="5">AH18-SUM(AH19:AH20)</f>
        <v>33.444444444444343</v>
      </c>
      <c r="AI21" s="57">
        <f t="shared" si="5"/>
        <v>34.877777777777965</v>
      </c>
      <c r="AJ21" s="57">
        <f t="shared" si="5"/>
        <v>35.451111111111004</v>
      </c>
      <c r="AK21" s="57">
        <f t="shared" si="5"/>
        <v>36.884444444444398</v>
      </c>
      <c r="AL21" s="57">
        <f t="shared" si="5"/>
        <v>37.457777777777892</v>
      </c>
      <c r="AM21" s="57">
        <f t="shared" si="5"/>
        <v>38.891111111111059</v>
      </c>
      <c r="AN21" s="57">
        <f t="shared" si="5"/>
        <v>39.464444444444325</v>
      </c>
      <c r="AO21" s="57">
        <f t="shared" si="5"/>
        <v>40.897777777777719</v>
      </c>
      <c r="AP21" s="57">
        <f t="shared" si="5"/>
        <v>41.471111111110986</v>
      </c>
      <c r="AQ21" s="57">
        <f t="shared" si="5"/>
        <v>42.904444444444607</v>
      </c>
      <c r="AR21" s="57">
        <f t="shared" si="5"/>
        <v>44.337777777777774</v>
      </c>
      <c r="AS21" s="57">
        <f t="shared" si="5"/>
        <v>44.911111111110813</v>
      </c>
      <c r="AT21" s="57">
        <f t="shared" si="5"/>
        <v>46.344444444444434</v>
      </c>
      <c r="AU21" s="57">
        <f t="shared" si="5"/>
        <v>46.917777777777701</v>
      </c>
      <c r="AV21" s="57">
        <f t="shared" si="5"/>
        <v>48.351111111111095</v>
      </c>
      <c r="AW21" s="57">
        <f t="shared" si="5"/>
        <v>48.924444444444362</v>
      </c>
      <c r="AX21" s="57">
        <f t="shared" si="5"/>
        <v>50.357777777777756</v>
      </c>
      <c r="AY21" s="57">
        <f t="shared" si="5"/>
        <v>50.931111111111477</v>
      </c>
      <c r="AZ21" s="57">
        <f t="shared" si="5"/>
        <v>52.364444444443961</v>
      </c>
      <c r="BA21" s="57">
        <f t="shared" si="5"/>
        <v>52.937777777777683</v>
      </c>
      <c r="BB21" s="57">
        <f t="shared" si="5"/>
        <v>54.371111111111077</v>
      </c>
      <c r="BC21" s="57">
        <f t="shared" si="5"/>
        <v>54.944444444444343</v>
      </c>
      <c r="BD21" s="57">
        <f t="shared" si="5"/>
        <v>56.377777777777737</v>
      </c>
      <c r="BE21" s="57">
        <f t="shared" si="5"/>
        <v>56.951111111111004</v>
      </c>
      <c r="BF21" s="57">
        <f t="shared" si="5"/>
        <v>58.384444444444853</v>
      </c>
      <c r="BG21" s="57">
        <f t="shared" si="5"/>
        <v>58.957777777777665</v>
      </c>
      <c r="BH21" s="57">
        <f t="shared" si="5"/>
        <v>60.391111111111059</v>
      </c>
      <c r="BI21" s="57">
        <f t="shared" si="5"/>
        <v>60.96444444444478</v>
      </c>
      <c r="BJ21" s="57">
        <f t="shared" si="5"/>
        <v>62.397777777777719</v>
      </c>
      <c r="BK21" s="57">
        <f t="shared" si="5"/>
        <v>62.971111111110986</v>
      </c>
      <c r="BL21" s="57">
        <f t="shared" si="5"/>
        <v>64.40444444444438</v>
      </c>
      <c r="BM21" s="57">
        <f t="shared" si="5"/>
        <v>64.977777777778101</v>
      </c>
      <c r="BN21" s="57">
        <f t="shared" ref="BN21:CS21" si="6">BN18-SUM(BN19:BN20)</f>
        <v>66.411111111111495</v>
      </c>
      <c r="BO21" s="57">
        <f t="shared" si="6"/>
        <v>66.984444444443852</v>
      </c>
      <c r="BP21" s="57">
        <f t="shared" si="6"/>
        <v>68.417777777777701</v>
      </c>
      <c r="BQ21" s="57">
        <f t="shared" si="6"/>
        <v>68.991111111111422</v>
      </c>
      <c r="BR21" s="57">
        <f t="shared" si="6"/>
        <v>70.424444444444816</v>
      </c>
      <c r="BS21" s="57">
        <f t="shared" si="6"/>
        <v>70.997777777777628</v>
      </c>
      <c r="BT21" s="57">
        <f t="shared" si="6"/>
        <v>72.431111111111022</v>
      </c>
      <c r="BU21" s="57">
        <f t="shared" si="6"/>
        <v>73.004444444444744</v>
      </c>
      <c r="BV21" s="57">
        <f t="shared" si="6"/>
        <v>74.437777777777683</v>
      </c>
      <c r="BW21" s="57">
        <f t="shared" si="6"/>
        <v>75.011111111111404</v>
      </c>
      <c r="BX21" s="57">
        <f t="shared" si="6"/>
        <v>76.444444444444343</v>
      </c>
      <c r="BY21" s="57">
        <f t="shared" si="6"/>
        <v>77.017777777778065</v>
      </c>
      <c r="BZ21" s="57">
        <f t="shared" si="6"/>
        <v>78.451111111111004</v>
      </c>
      <c r="CA21" s="57">
        <f t="shared" si="6"/>
        <v>79.024444444444725</v>
      </c>
      <c r="CB21" s="57">
        <f t="shared" si="6"/>
        <v>80.457777777778574</v>
      </c>
      <c r="CC21" s="57">
        <f t="shared" si="6"/>
        <v>81.031111111110931</v>
      </c>
      <c r="CD21" s="57">
        <f t="shared" si="6"/>
        <v>82.46444444444478</v>
      </c>
      <c r="CE21" s="57">
        <f t="shared" si="6"/>
        <v>83.037777777777592</v>
      </c>
      <c r="CF21" s="57">
        <f t="shared" si="6"/>
        <v>84.471111111110986</v>
      </c>
      <c r="CG21" s="57">
        <f t="shared" si="6"/>
        <v>85.90444444444438</v>
      </c>
      <c r="CH21" s="57">
        <f t="shared" si="6"/>
        <v>86.477777777777646</v>
      </c>
      <c r="CI21" s="57">
        <f t="shared" si="6"/>
        <v>87.911111111111495</v>
      </c>
      <c r="CJ21" s="57">
        <f t="shared" si="6"/>
        <v>88.484444444444307</v>
      </c>
      <c r="CK21" s="57">
        <f t="shared" si="6"/>
        <v>89.917777777777701</v>
      </c>
      <c r="CL21" s="57">
        <f t="shared" si="6"/>
        <v>90.491111111111422</v>
      </c>
      <c r="CM21" s="57">
        <f t="shared" si="6"/>
        <v>91.924444444444362</v>
      </c>
      <c r="CN21" s="57">
        <f t="shared" si="6"/>
        <v>92.497777777777628</v>
      </c>
      <c r="CO21" s="57">
        <f t="shared" si="6"/>
        <v>93.931111111111022</v>
      </c>
      <c r="CP21" s="57">
        <f t="shared" si="6"/>
        <v>94.504444444444744</v>
      </c>
      <c r="CQ21" s="57">
        <f t="shared" si="6"/>
        <v>95.937777777778138</v>
      </c>
      <c r="CR21" s="57">
        <f t="shared" si="6"/>
        <v>96.511111111110949</v>
      </c>
      <c r="CS21" s="57">
        <f t="shared" si="6"/>
        <v>97.944444444443434</v>
      </c>
      <c r="CT21" s="57">
        <f t="shared" ref="CT21:CW21" si="7">CT18-SUM(CT19:CT20)</f>
        <v>98.517777777778065</v>
      </c>
      <c r="CU21" s="57">
        <f t="shared" si="7"/>
        <v>99.951111111111459</v>
      </c>
      <c r="CV21" s="57">
        <f t="shared" si="7"/>
        <v>100.52444444444427</v>
      </c>
      <c r="CW21" s="57">
        <f t="shared" si="7"/>
        <v>101.95777777777766</v>
      </c>
    </row>
    <row r="22" spans="1:101" ht="16" x14ac:dyDescent="0.2">
      <c r="A22" s="56" t="s">
        <v>61</v>
      </c>
      <c r="B22" s="57">
        <f>'BREAK-EVEN CALCULATOR'!$D$5*B21</f>
        <v>240.79999999999927</v>
      </c>
      <c r="C22" s="57">
        <f>'BREAK-EVEN CALCULATOR'!$D$5*C21</f>
        <v>498.80000000000251</v>
      </c>
      <c r="D22" s="57">
        <f>'BREAK-EVEN CALCULATOR'!$D$5*D21</f>
        <v>601.99999999999818</v>
      </c>
      <c r="E22" s="57">
        <f>'BREAK-EVEN CALCULATOR'!$D$5*E21</f>
        <v>860.00000000000398</v>
      </c>
      <c r="F22" s="57">
        <f>'BREAK-EVEN CALCULATOR'!$D$5*F21</f>
        <v>963.19999999999709</v>
      </c>
      <c r="G22" s="57">
        <f>'BREAK-EVEN CALCULATOR'!$D$5*G21</f>
        <v>1221.1999999999978</v>
      </c>
      <c r="H22" s="57">
        <f>'BREAK-EVEN CALCULATOR'!$D$5*H21</f>
        <v>1324.4000000000062</v>
      </c>
      <c r="I22" s="57">
        <f>'BREAK-EVEN CALCULATOR'!$D$5*I21</f>
        <v>1582.4000000000069</v>
      </c>
      <c r="J22" s="57">
        <f>'BREAK-EVEN CALCULATOR'!$D$5*J21</f>
        <v>1685.5999999999847</v>
      </c>
      <c r="K22" s="57">
        <f>'BREAK-EVEN CALCULATOR'!$D$5*K21</f>
        <v>1943.5999999999956</v>
      </c>
      <c r="L22" s="57">
        <f>'BREAK-EVEN CALCULATOR'!$D$5*L21</f>
        <v>2046.7999999999938</v>
      </c>
      <c r="M22" s="57">
        <f>'BREAK-EVEN CALCULATOR'!$D$5*M21</f>
        <v>2304.8000000000047</v>
      </c>
      <c r="N22" s="57">
        <f>'BREAK-EVEN CALCULATOR'!$D$5*N21</f>
        <v>2407.9999999999927</v>
      </c>
      <c r="O22" s="57">
        <f>'BREAK-EVEN CALCULATOR'!$D$5*O21</f>
        <v>2666.0000000000036</v>
      </c>
      <c r="P22" s="57">
        <f>'BREAK-EVEN CALCULATOR'!$D$5*P21</f>
        <v>2769.1999999999916</v>
      </c>
      <c r="Q22" s="57">
        <f>'BREAK-EVEN CALCULATOR'!$D$5*Q21</f>
        <v>3027.2000000000025</v>
      </c>
      <c r="R22" s="57">
        <f>'BREAK-EVEN CALCULATOR'!$D$5*R21</f>
        <v>3130.3999999999905</v>
      </c>
      <c r="S22" s="57">
        <f>'BREAK-EVEN CALCULATOR'!$D$5*S21</f>
        <v>3388.4000000000015</v>
      </c>
      <c r="T22" s="57">
        <f>'BREAK-EVEN CALCULATOR'!$D$5*T21</f>
        <v>3491.6000000000099</v>
      </c>
      <c r="U22" s="57">
        <f>'BREAK-EVEN CALCULATOR'!$D$5*U21</f>
        <v>3749.6000000000004</v>
      </c>
      <c r="V22" s="57">
        <f>'BREAK-EVEN CALCULATOR'!$D$5*V21</f>
        <v>3852.7999999999884</v>
      </c>
      <c r="W22" s="57">
        <f>'BREAK-EVEN CALCULATOR'!$D$5*W21</f>
        <v>4110.7999999999793</v>
      </c>
      <c r="X22" s="57">
        <f>'BREAK-EVEN CALCULATOR'!$D$5*X21</f>
        <v>4213.9999999999873</v>
      </c>
      <c r="Y22" s="57">
        <f>'BREAK-EVEN CALCULATOR'!$D$5*Y21</f>
        <v>4471.9999999999982</v>
      </c>
      <c r="Z22" s="57">
        <f>'BREAK-EVEN CALCULATOR'!$D$5*Z21</f>
        <v>4575.2000000000271</v>
      </c>
      <c r="AA22" s="57">
        <f>'BREAK-EVEN CALCULATOR'!$D$5*AA21</f>
        <v>4833.1999999999971</v>
      </c>
      <c r="AB22" s="57">
        <f>'BREAK-EVEN CALCULATOR'!$D$5*AB21</f>
        <v>4936.400000000026</v>
      </c>
      <c r="AC22" s="57">
        <f>'BREAK-EVEN CALCULATOR'!$D$5*AC21</f>
        <v>5194.399999999996</v>
      </c>
      <c r="AD22" s="57">
        <f>'BREAK-EVEN CALCULATOR'!$D$5*AD21</f>
        <v>5297.6000000000249</v>
      </c>
      <c r="AE22" s="57">
        <f>'BREAK-EVEN CALCULATOR'!$D$5*AE21</f>
        <v>5555.5999999999949</v>
      </c>
      <c r="AF22" s="57">
        <f>'BREAK-EVEN CALCULATOR'!$D$5*AF21</f>
        <v>5658.7999999999829</v>
      </c>
      <c r="AG22" s="57">
        <f>'BREAK-EVEN CALCULATOR'!$D$5*AG21</f>
        <v>5916.8000000000347</v>
      </c>
      <c r="AH22" s="57">
        <f>'BREAK-EVEN CALCULATOR'!$D$5*AH21</f>
        <v>6019.9999999999818</v>
      </c>
      <c r="AI22" s="57">
        <f>'BREAK-EVEN CALCULATOR'!$D$5*AI21</f>
        <v>6278.0000000000337</v>
      </c>
      <c r="AJ22" s="57">
        <f>'BREAK-EVEN CALCULATOR'!$D$5*AJ21</f>
        <v>6381.1999999999807</v>
      </c>
      <c r="AK22" s="57">
        <f>'BREAK-EVEN CALCULATOR'!$D$5*AK21</f>
        <v>6639.1999999999916</v>
      </c>
      <c r="AL22" s="57">
        <f>'BREAK-EVEN CALCULATOR'!$D$5*AL21</f>
        <v>6742.4000000000206</v>
      </c>
      <c r="AM22" s="57">
        <f>'BREAK-EVEN CALCULATOR'!$D$5*AM21</f>
        <v>7000.3999999999905</v>
      </c>
      <c r="AN22" s="57">
        <f>'BREAK-EVEN CALCULATOR'!$D$5*AN21</f>
        <v>7103.5999999999785</v>
      </c>
      <c r="AO22" s="57">
        <f>'BREAK-EVEN CALCULATOR'!$D$5*AO21</f>
        <v>7361.5999999999894</v>
      </c>
      <c r="AP22" s="57">
        <f>'BREAK-EVEN CALCULATOR'!$D$5*AP21</f>
        <v>7464.7999999999774</v>
      </c>
      <c r="AQ22" s="57">
        <f>'BREAK-EVEN CALCULATOR'!$D$5*AQ21</f>
        <v>7722.8000000000293</v>
      </c>
      <c r="AR22" s="57">
        <f>'BREAK-EVEN CALCULATOR'!$D$5*AR21</f>
        <v>7980.7999999999993</v>
      </c>
      <c r="AS22" s="57">
        <f>'BREAK-EVEN CALCULATOR'!$D$5*AS21</f>
        <v>8083.9999999999463</v>
      </c>
      <c r="AT22" s="57">
        <f>'BREAK-EVEN CALCULATOR'!$D$5*AT21</f>
        <v>8341.9999999999982</v>
      </c>
      <c r="AU22" s="57">
        <f>'BREAK-EVEN CALCULATOR'!$D$5*AU21</f>
        <v>8445.1999999999862</v>
      </c>
      <c r="AV22" s="57">
        <f>'BREAK-EVEN CALCULATOR'!$D$5*AV21</f>
        <v>8703.1999999999971</v>
      </c>
      <c r="AW22" s="57">
        <f>'BREAK-EVEN CALCULATOR'!$D$5*AW21</f>
        <v>8806.3999999999851</v>
      </c>
      <c r="AX22" s="57">
        <f>'BREAK-EVEN CALCULATOR'!$D$5*AX21</f>
        <v>9064.399999999996</v>
      </c>
      <c r="AY22" s="57">
        <f>'BREAK-EVEN CALCULATOR'!$D$5*AY21</f>
        <v>9167.6000000000658</v>
      </c>
      <c r="AZ22" s="57">
        <f>'BREAK-EVEN CALCULATOR'!$D$5*AZ21</f>
        <v>9425.5999999999131</v>
      </c>
      <c r="BA22" s="57">
        <f>'BREAK-EVEN CALCULATOR'!$D$5*BA21</f>
        <v>9528.7999999999829</v>
      </c>
      <c r="BB22" s="57">
        <f>'BREAK-EVEN CALCULATOR'!$D$5*BB21</f>
        <v>9786.7999999999938</v>
      </c>
      <c r="BC22" s="57">
        <f>'BREAK-EVEN CALCULATOR'!$D$5*BC21</f>
        <v>9889.9999999999818</v>
      </c>
      <c r="BD22" s="57">
        <f>'BREAK-EVEN CALCULATOR'!$D$5*BD21</f>
        <v>10147.999999999993</v>
      </c>
      <c r="BE22" s="57">
        <f>'BREAK-EVEN CALCULATOR'!$D$5*BE21</f>
        <v>10251.199999999981</v>
      </c>
      <c r="BF22" s="57">
        <f>'BREAK-EVEN CALCULATOR'!$D$5*BF21</f>
        <v>10509.200000000073</v>
      </c>
      <c r="BG22" s="57">
        <f>'BREAK-EVEN CALCULATOR'!$D$5*BG21</f>
        <v>10612.39999999998</v>
      </c>
      <c r="BH22" s="57">
        <f>'BREAK-EVEN CALCULATOR'!$D$5*BH21</f>
        <v>10870.399999999991</v>
      </c>
      <c r="BI22" s="57">
        <f>'BREAK-EVEN CALCULATOR'!$D$5*BI21</f>
        <v>10973.60000000006</v>
      </c>
      <c r="BJ22" s="57">
        <f>'BREAK-EVEN CALCULATOR'!$D$5*BJ21</f>
        <v>11231.599999999989</v>
      </c>
      <c r="BK22" s="57">
        <f>'BREAK-EVEN CALCULATOR'!$D$5*BK21</f>
        <v>11334.799999999977</v>
      </c>
      <c r="BL22" s="57">
        <f>'BREAK-EVEN CALCULATOR'!$D$5*BL21</f>
        <v>11592.799999999988</v>
      </c>
      <c r="BM22" s="57">
        <f>'BREAK-EVEN CALCULATOR'!$D$5*BM21</f>
        <v>11696.000000000058</v>
      </c>
      <c r="BN22" s="57">
        <f>'BREAK-EVEN CALCULATOR'!$D$5*BN21</f>
        <v>11954.000000000069</v>
      </c>
      <c r="BO22" s="57">
        <f>'BREAK-EVEN CALCULATOR'!$D$5*BO21</f>
        <v>12057.199999999893</v>
      </c>
      <c r="BP22" s="57">
        <f>'BREAK-EVEN CALCULATOR'!$D$5*BP21</f>
        <v>12315.199999999986</v>
      </c>
      <c r="BQ22" s="57">
        <f>'BREAK-EVEN CALCULATOR'!$D$5*BQ21</f>
        <v>12418.400000000056</v>
      </c>
      <c r="BR22" s="57">
        <f>'BREAK-EVEN CALCULATOR'!$D$5*BR21</f>
        <v>12676.400000000067</v>
      </c>
      <c r="BS22" s="57">
        <f>'BREAK-EVEN CALCULATOR'!$D$5*BS21</f>
        <v>12779.599999999973</v>
      </c>
      <c r="BT22" s="57">
        <f>'BREAK-EVEN CALCULATOR'!$D$5*BT21</f>
        <v>13037.599999999984</v>
      </c>
      <c r="BU22" s="57">
        <f>'BREAK-EVEN CALCULATOR'!$D$5*BU21</f>
        <v>13140.800000000054</v>
      </c>
      <c r="BV22" s="57">
        <f>'BREAK-EVEN CALCULATOR'!$D$5*BV21</f>
        <v>13398.799999999983</v>
      </c>
      <c r="BW22" s="57">
        <f>'BREAK-EVEN CALCULATOR'!$D$5*BW21</f>
        <v>13502.000000000053</v>
      </c>
      <c r="BX22" s="57">
        <f>'BREAK-EVEN CALCULATOR'!$D$5*BX21</f>
        <v>13759.999999999982</v>
      </c>
      <c r="BY22" s="57">
        <f>'BREAK-EVEN CALCULATOR'!$D$5*BY21</f>
        <v>13863.200000000052</v>
      </c>
      <c r="BZ22" s="57">
        <f>'BREAK-EVEN CALCULATOR'!$D$5*BZ21</f>
        <v>14121.199999999981</v>
      </c>
      <c r="CA22" s="57">
        <f>'BREAK-EVEN CALCULATOR'!$D$5*CA21</f>
        <v>14224.400000000051</v>
      </c>
      <c r="CB22" s="57">
        <f>'BREAK-EVEN CALCULATOR'!$D$5*CB21</f>
        <v>14482.400000000143</v>
      </c>
      <c r="CC22" s="57">
        <f>'BREAK-EVEN CALCULATOR'!$D$5*CC21</f>
        <v>14585.599999999968</v>
      </c>
      <c r="CD22" s="57">
        <f>'BREAK-EVEN CALCULATOR'!$D$5*CD21</f>
        <v>14843.60000000006</v>
      </c>
      <c r="CE22" s="57">
        <f>'BREAK-EVEN CALCULATOR'!$D$5*CE21</f>
        <v>14946.799999999967</v>
      </c>
      <c r="CF22" s="57">
        <f>'BREAK-EVEN CALCULATOR'!$D$5*CF21</f>
        <v>15204.799999999977</v>
      </c>
      <c r="CG22" s="57">
        <f>'BREAK-EVEN CALCULATOR'!$D$5*CG21</f>
        <v>15462.799999999988</v>
      </c>
      <c r="CH22" s="57">
        <f>'BREAK-EVEN CALCULATOR'!$D$5*CH21</f>
        <v>15565.999999999976</v>
      </c>
      <c r="CI22" s="57">
        <f>'BREAK-EVEN CALCULATOR'!$D$5*CI21</f>
        <v>15824.000000000069</v>
      </c>
      <c r="CJ22" s="57">
        <f>'BREAK-EVEN CALCULATOR'!$D$5*CJ21</f>
        <v>15927.199999999975</v>
      </c>
      <c r="CK22" s="57">
        <f>'BREAK-EVEN CALCULATOR'!$D$5*CK21</f>
        <v>16185.199999999986</v>
      </c>
      <c r="CL22" s="57">
        <f>'BREAK-EVEN CALCULATOR'!$D$5*CL21</f>
        <v>16288.400000000056</v>
      </c>
      <c r="CM22" s="57">
        <f>'BREAK-EVEN CALCULATOR'!$D$5*CM21</f>
        <v>16546.399999999987</v>
      </c>
      <c r="CN22" s="57">
        <f>'BREAK-EVEN CALCULATOR'!$D$5*CN21</f>
        <v>16649.599999999973</v>
      </c>
      <c r="CO22" s="57">
        <f>'BREAK-EVEN CALCULATOR'!$D$5*CO21</f>
        <v>16907.599999999984</v>
      </c>
      <c r="CP22" s="57">
        <f>'BREAK-EVEN CALCULATOR'!$D$5*CP21</f>
        <v>17010.800000000054</v>
      </c>
      <c r="CQ22" s="57">
        <f>'BREAK-EVEN CALCULATOR'!$D$5*CQ21</f>
        <v>17268.800000000065</v>
      </c>
      <c r="CR22" s="57">
        <f>'BREAK-EVEN CALCULATOR'!$D$5*CR21</f>
        <v>17371.999999999971</v>
      </c>
      <c r="CS22" s="57">
        <f>'BREAK-EVEN CALCULATOR'!$D$5*CS21</f>
        <v>17629.999999999818</v>
      </c>
      <c r="CT22" s="57">
        <f>'BREAK-EVEN CALCULATOR'!$D$5*CT21</f>
        <v>17733.200000000052</v>
      </c>
      <c r="CU22" s="57">
        <f>'BREAK-EVEN CALCULATOR'!$D$5*CU21</f>
        <v>17991.200000000063</v>
      </c>
      <c r="CV22" s="57">
        <f>'BREAK-EVEN CALCULATOR'!$D$5*CV21</f>
        <v>18094.399999999969</v>
      </c>
      <c r="CW22" s="57">
        <f>'BREAK-EVEN CALCULATOR'!$D$5*CW21</f>
        <v>18352.39999999998</v>
      </c>
    </row>
    <row r="23" spans="1:101" x14ac:dyDescent="0.2">
      <c r="A23" s="58"/>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row>
    <row r="24" spans="1:101" ht="19" x14ac:dyDescent="0.2">
      <c r="A24" s="49" t="s">
        <v>45</v>
      </c>
      <c r="B24" s="50">
        <v>0.01</v>
      </c>
      <c r="C24" s="50">
        <v>0.02</v>
      </c>
      <c r="D24" s="50">
        <v>0.03</v>
      </c>
      <c r="E24" s="50">
        <v>0.04</v>
      </c>
      <c r="F24" s="50">
        <v>0.05</v>
      </c>
      <c r="G24" s="50">
        <v>0.06</v>
      </c>
      <c r="H24" s="50">
        <v>7.0000000000000007E-2</v>
      </c>
      <c r="I24" s="50">
        <v>0.08</v>
      </c>
      <c r="J24" s="50">
        <v>0.09</v>
      </c>
      <c r="K24" s="50">
        <v>0.1</v>
      </c>
      <c r="L24" s="50">
        <v>0.11</v>
      </c>
      <c r="M24" s="50">
        <v>0.12</v>
      </c>
      <c r="N24" s="50">
        <v>0.13</v>
      </c>
      <c r="O24" s="50">
        <v>0.14000000000000001</v>
      </c>
      <c r="P24" s="50">
        <v>0.15</v>
      </c>
      <c r="Q24" s="50">
        <v>0.16</v>
      </c>
      <c r="R24" s="50">
        <v>0.17</v>
      </c>
      <c r="S24" s="50">
        <v>0.18</v>
      </c>
      <c r="T24" s="50">
        <v>0.19</v>
      </c>
      <c r="U24" s="50">
        <v>0.2</v>
      </c>
      <c r="V24" s="50">
        <v>0.21</v>
      </c>
      <c r="W24" s="50">
        <v>0.22</v>
      </c>
      <c r="X24" s="50">
        <v>0.23</v>
      </c>
      <c r="Y24" s="50">
        <v>0.24</v>
      </c>
      <c r="Z24" s="50">
        <v>0.25</v>
      </c>
      <c r="AA24" s="50">
        <v>0.26</v>
      </c>
      <c r="AB24" s="50">
        <v>0.27</v>
      </c>
      <c r="AC24" s="50">
        <v>0.28000000000000003</v>
      </c>
      <c r="AD24" s="50">
        <v>0.28999999999999998</v>
      </c>
      <c r="AE24" s="50">
        <v>0.3</v>
      </c>
      <c r="AF24" s="50">
        <v>0.31</v>
      </c>
      <c r="AG24" s="50">
        <v>0.32</v>
      </c>
      <c r="AH24" s="50">
        <v>0.33</v>
      </c>
      <c r="AI24" s="50">
        <v>0.34</v>
      </c>
      <c r="AJ24" s="50">
        <v>0.35</v>
      </c>
      <c r="AK24" s="50">
        <v>0.36</v>
      </c>
      <c r="AL24" s="50">
        <v>0.37</v>
      </c>
      <c r="AM24" s="50">
        <v>0.38</v>
      </c>
      <c r="AN24" s="50">
        <v>0.39</v>
      </c>
      <c r="AO24" s="50">
        <v>0.4</v>
      </c>
      <c r="AP24" s="50">
        <v>0.41</v>
      </c>
      <c r="AQ24" s="50">
        <v>0.42</v>
      </c>
      <c r="AR24" s="50">
        <v>0.43</v>
      </c>
      <c r="AS24" s="50">
        <v>0.44</v>
      </c>
      <c r="AT24" s="50">
        <v>0.45</v>
      </c>
      <c r="AU24" s="50">
        <v>0.46</v>
      </c>
      <c r="AV24" s="50">
        <v>0.47</v>
      </c>
      <c r="AW24" s="50">
        <v>0.48</v>
      </c>
      <c r="AX24" s="50">
        <v>0.49</v>
      </c>
      <c r="AY24" s="50">
        <v>0.5</v>
      </c>
      <c r="AZ24" s="50">
        <v>0.51</v>
      </c>
      <c r="BA24" s="50">
        <v>0.52</v>
      </c>
      <c r="BB24" s="50">
        <v>0.53</v>
      </c>
      <c r="BC24" s="50">
        <v>0.54</v>
      </c>
      <c r="BD24" s="50">
        <v>0.55000000000000004</v>
      </c>
      <c r="BE24" s="50">
        <v>0.56000000000000005</v>
      </c>
      <c r="BF24" s="50">
        <v>0.56999999999999995</v>
      </c>
      <c r="BG24" s="50">
        <v>0.57999999999999996</v>
      </c>
      <c r="BH24" s="50">
        <v>0.59</v>
      </c>
      <c r="BI24" s="50">
        <v>0.6</v>
      </c>
      <c r="BJ24" s="50">
        <v>0.61</v>
      </c>
      <c r="BK24" s="50">
        <v>0.62</v>
      </c>
      <c r="BL24" s="50">
        <v>0.63</v>
      </c>
      <c r="BM24" s="50">
        <v>0.64</v>
      </c>
      <c r="BN24" s="50">
        <v>0.65</v>
      </c>
      <c r="BO24" s="50">
        <v>0.66</v>
      </c>
      <c r="BP24" s="50">
        <v>0.67</v>
      </c>
      <c r="BQ24" s="50">
        <v>0.68</v>
      </c>
      <c r="BR24" s="50">
        <v>0.69</v>
      </c>
      <c r="BS24" s="50">
        <v>0.7</v>
      </c>
      <c r="BT24" s="50">
        <v>0.71</v>
      </c>
      <c r="BU24" s="50">
        <v>0.72</v>
      </c>
      <c r="BV24" s="50">
        <v>0.73</v>
      </c>
      <c r="BW24" s="50">
        <v>0.74</v>
      </c>
      <c r="BX24" s="50">
        <v>0.75</v>
      </c>
      <c r="BY24" s="50">
        <v>0.76</v>
      </c>
      <c r="BZ24" s="50">
        <v>0.77</v>
      </c>
      <c r="CA24" s="50">
        <v>0.78</v>
      </c>
      <c r="CB24" s="50">
        <v>0.79</v>
      </c>
      <c r="CC24" s="50">
        <v>0.8</v>
      </c>
      <c r="CD24" s="50">
        <v>0.81</v>
      </c>
      <c r="CE24" s="50">
        <v>0.82</v>
      </c>
      <c r="CF24" s="50">
        <v>0.83</v>
      </c>
      <c r="CG24" s="50">
        <v>0.84</v>
      </c>
      <c r="CH24" s="50">
        <v>0.85</v>
      </c>
      <c r="CI24" s="50">
        <v>0.86</v>
      </c>
      <c r="CJ24" s="50">
        <v>0.87</v>
      </c>
      <c r="CK24" s="50">
        <v>0.88</v>
      </c>
      <c r="CL24" s="50">
        <v>0.89</v>
      </c>
      <c r="CM24" s="50">
        <v>0.9</v>
      </c>
      <c r="CN24" s="50">
        <v>0.91</v>
      </c>
      <c r="CO24" s="50">
        <v>0.92</v>
      </c>
      <c r="CP24" s="50">
        <v>0.93</v>
      </c>
      <c r="CQ24" s="50">
        <v>0.94</v>
      </c>
      <c r="CR24" s="50">
        <v>0.95</v>
      </c>
      <c r="CS24" s="50">
        <v>0.96</v>
      </c>
      <c r="CT24" s="50">
        <v>0.97</v>
      </c>
      <c r="CU24" s="50">
        <v>0.98</v>
      </c>
      <c r="CV24" s="50">
        <v>0.99</v>
      </c>
      <c r="CW24" s="50">
        <v>1</v>
      </c>
    </row>
    <row r="25" spans="1:101" ht="16" x14ac:dyDescent="0.2">
      <c r="A25" s="51" t="s">
        <v>55</v>
      </c>
      <c r="B25" s="52">
        <f>IF('BREAK-EVEN CALCULATOR'!$H$12=TRUE,ROUNDDOWN('BREAK-EVEN CALCULATOR'!$D$6*'BREAK-EVEN CALCULATOR'!$D$8*B$24,0),0)</f>
        <v>46</v>
      </c>
      <c r="C25" s="52">
        <f>IF('BREAK-EVEN CALCULATOR'!$H$12=TRUE,ROUNDDOWN('BREAK-EVEN CALCULATOR'!$D$6*'BREAK-EVEN CALCULATOR'!$D$8*C$24,0),0)</f>
        <v>93</v>
      </c>
      <c r="D25" s="52">
        <f>IF('BREAK-EVEN CALCULATOR'!$H$12=TRUE,ROUNDDOWN('BREAK-EVEN CALCULATOR'!$D$6*'BREAK-EVEN CALCULATOR'!$D$8*D$24,0),0)</f>
        <v>139</v>
      </c>
      <c r="E25" s="52">
        <f>IF('BREAK-EVEN CALCULATOR'!$H$12=TRUE,ROUNDDOWN('BREAK-EVEN CALCULATOR'!$D$6*'BREAK-EVEN CALCULATOR'!$D$8*E$24,0),0)</f>
        <v>186</v>
      </c>
      <c r="F25" s="52">
        <f>IF('BREAK-EVEN CALCULATOR'!$H$12=TRUE,ROUNDDOWN('BREAK-EVEN CALCULATOR'!$D$6*'BREAK-EVEN CALCULATOR'!$D$8*F$24,0),0)</f>
        <v>232</v>
      </c>
      <c r="G25" s="52">
        <f>IF('BREAK-EVEN CALCULATOR'!$H$12=TRUE,ROUNDDOWN('BREAK-EVEN CALCULATOR'!$D$6*'BREAK-EVEN CALCULATOR'!$D$8*G$24,0),0)</f>
        <v>279</v>
      </c>
      <c r="H25" s="52">
        <f>IF('BREAK-EVEN CALCULATOR'!$H$12=TRUE,ROUNDDOWN('BREAK-EVEN CALCULATOR'!$D$6*'BREAK-EVEN CALCULATOR'!$D$8*H$24,0),0)</f>
        <v>325</v>
      </c>
      <c r="I25" s="52">
        <f>IF('BREAK-EVEN CALCULATOR'!$H$12=TRUE,ROUNDDOWN('BREAK-EVEN CALCULATOR'!$D$6*'BREAK-EVEN CALCULATOR'!$D$8*I$24,0),0)</f>
        <v>372</v>
      </c>
      <c r="J25" s="52">
        <f>IF('BREAK-EVEN CALCULATOR'!$H$12=TRUE,ROUNDDOWN('BREAK-EVEN CALCULATOR'!$D$6*'BREAK-EVEN CALCULATOR'!$D$8*J$24,0),0)</f>
        <v>418</v>
      </c>
      <c r="K25" s="52">
        <f>IF('BREAK-EVEN CALCULATOR'!$H$12=TRUE,ROUNDDOWN('BREAK-EVEN CALCULATOR'!$D$6*'BREAK-EVEN CALCULATOR'!$D$8*K$24,0),0)</f>
        <v>465</v>
      </c>
      <c r="L25" s="52">
        <f>IF('BREAK-EVEN CALCULATOR'!$H$12=TRUE,ROUNDDOWN('BREAK-EVEN CALCULATOR'!$D$6*'BREAK-EVEN CALCULATOR'!$D$8*L$24,0),0)</f>
        <v>511</v>
      </c>
      <c r="M25" s="52">
        <f>IF('BREAK-EVEN CALCULATOR'!$H$12=TRUE,ROUNDDOWN('BREAK-EVEN CALCULATOR'!$D$6*'BREAK-EVEN CALCULATOR'!$D$8*M$24,0),0)</f>
        <v>558</v>
      </c>
      <c r="N25" s="52">
        <f>IF('BREAK-EVEN CALCULATOR'!$H$12=TRUE,ROUNDDOWN('BREAK-EVEN CALCULATOR'!$D$6*'BREAK-EVEN CALCULATOR'!$D$8*N$24,0),0)</f>
        <v>604</v>
      </c>
      <c r="O25" s="52">
        <f>IF('BREAK-EVEN CALCULATOR'!$H$12=TRUE,ROUNDDOWN('BREAK-EVEN CALCULATOR'!$D$6*'BREAK-EVEN CALCULATOR'!$D$8*O$24,0),0)</f>
        <v>651</v>
      </c>
      <c r="P25" s="52">
        <f>IF('BREAK-EVEN CALCULATOR'!$H$12=TRUE,ROUNDDOWN('BREAK-EVEN CALCULATOR'!$D$6*'BREAK-EVEN CALCULATOR'!$D$8*P$24,0),0)</f>
        <v>697</v>
      </c>
      <c r="Q25" s="52">
        <f>IF('BREAK-EVEN CALCULATOR'!$H$12=TRUE,ROUNDDOWN('BREAK-EVEN CALCULATOR'!$D$6*'BREAK-EVEN CALCULATOR'!$D$8*Q$24,0),0)</f>
        <v>744</v>
      </c>
      <c r="R25" s="52">
        <f>IF('BREAK-EVEN CALCULATOR'!$H$12=TRUE,ROUNDDOWN('BREAK-EVEN CALCULATOR'!$D$6*'BREAK-EVEN CALCULATOR'!$D$8*R$24,0),0)</f>
        <v>790</v>
      </c>
      <c r="S25" s="52">
        <f>IF('BREAK-EVEN CALCULATOR'!$H$12=TRUE,ROUNDDOWN('BREAK-EVEN CALCULATOR'!$D$6*'BREAK-EVEN CALCULATOR'!$D$8*S$24,0),0)</f>
        <v>837</v>
      </c>
      <c r="T25" s="52">
        <f>IF('BREAK-EVEN CALCULATOR'!$H$12=TRUE,ROUNDDOWN('BREAK-EVEN CALCULATOR'!$D$6*'BREAK-EVEN CALCULATOR'!$D$8*T$24,0),0)</f>
        <v>883</v>
      </c>
      <c r="U25" s="52">
        <f>IF('BREAK-EVEN CALCULATOR'!$H$12=TRUE,ROUNDDOWN('BREAK-EVEN CALCULATOR'!$D$6*'BREAK-EVEN CALCULATOR'!$D$8*U$24,0),0)</f>
        <v>930</v>
      </c>
      <c r="V25" s="52">
        <f>IF('BREAK-EVEN CALCULATOR'!$H$12=TRUE,ROUNDDOWN('BREAK-EVEN CALCULATOR'!$D$6*'BREAK-EVEN CALCULATOR'!$D$8*V$24,0),0)</f>
        <v>976</v>
      </c>
      <c r="W25" s="52">
        <f>IF('BREAK-EVEN CALCULATOR'!$H$12=TRUE,ROUNDDOWN('BREAK-EVEN CALCULATOR'!$D$6*'BREAK-EVEN CALCULATOR'!$D$8*W$24,0),0)</f>
        <v>1023</v>
      </c>
      <c r="X25" s="52">
        <f>IF('BREAK-EVEN CALCULATOR'!$H$12=TRUE,ROUNDDOWN('BREAK-EVEN CALCULATOR'!$D$6*'BREAK-EVEN CALCULATOR'!$D$8*X$24,0),0)</f>
        <v>1069</v>
      </c>
      <c r="Y25" s="52">
        <f>IF('BREAK-EVEN CALCULATOR'!$H$12=TRUE,ROUNDDOWN('BREAK-EVEN CALCULATOR'!$D$6*'BREAK-EVEN CALCULATOR'!$D$8*Y$24,0),0)</f>
        <v>1116</v>
      </c>
      <c r="Z25" s="52">
        <f>IF('BREAK-EVEN CALCULATOR'!$H$12=TRUE,ROUNDDOWN('BREAK-EVEN CALCULATOR'!$D$6*'BREAK-EVEN CALCULATOR'!$D$8*Z$24,0),0)</f>
        <v>1162</v>
      </c>
      <c r="AA25" s="52">
        <f>IF('BREAK-EVEN CALCULATOR'!$H$12=TRUE,ROUNDDOWN('BREAK-EVEN CALCULATOR'!$D$6*'BREAK-EVEN CALCULATOR'!$D$8*AA$24,0),0)</f>
        <v>1209</v>
      </c>
      <c r="AB25" s="52">
        <f>IF('BREAK-EVEN CALCULATOR'!$H$12=TRUE,ROUNDDOWN('BREAK-EVEN CALCULATOR'!$D$6*'BREAK-EVEN CALCULATOR'!$D$8*AB$24,0),0)</f>
        <v>1255</v>
      </c>
      <c r="AC25" s="52">
        <f>IF('BREAK-EVEN CALCULATOR'!$H$12=TRUE,ROUNDDOWN('BREAK-EVEN CALCULATOR'!$D$6*'BREAK-EVEN CALCULATOR'!$D$8*AC$24,0),0)</f>
        <v>1302</v>
      </c>
      <c r="AD25" s="52">
        <f>IF('BREAK-EVEN CALCULATOR'!$H$12=TRUE,ROUNDDOWN('BREAK-EVEN CALCULATOR'!$D$6*'BREAK-EVEN CALCULATOR'!$D$8*AD$24,0),0)</f>
        <v>1348</v>
      </c>
      <c r="AE25" s="52">
        <f>IF('BREAK-EVEN CALCULATOR'!$H$12=TRUE,ROUNDDOWN('BREAK-EVEN CALCULATOR'!$D$6*'BREAK-EVEN CALCULATOR'!$D$8*AE$24,0),0)</f>
        <v>1395</v>
      </c>
      <c r="AF25" s="52">
        <f>IF('BREAK-EVEN CALCULATOR'!$H$12=TRUE,ROUNDDOWN('BREAK-EVEN CALCULATOR'!$D$6*'BREAK-EVEN CALCULATOR'!$D$8*AF$24,0),0)</f>
        <v>1441</v>
      </c>
      <c r="AG25" s="52">
        <f>IF('BREAK-EVEN CALCULATOR'!$H$12=TRUE,ROUNDDOWN('BREAK-EVEN CALCULATOR'!$D$6*'BREAK-EVEN CALCULATOR'!$D$8*AG$24,0),0)</f>
        <v>1488</v>
      </c>
      <c r="AH25" s="52">
        <f>IF('BREAK-EVEN CALCULATOR'!$H$12=TRUE,ROUNDDOWN('BREAK-EVEN CALCULATOR'!$D$6*'BREAK-EVEN CALCULATOR'!$D$8*AH$24,0),0)</f>
        <v>1534</v>
      </c>
      <c r="AI25" s="52">
        <f>IF('BREAK-EVEN CALCULATOR'!$H$12=TRUE,ROUNDDOWN('BREAK-EVEN CALCULATOR'!$D$6*'BREAK-EVEN CALCULATOR'!$D$8*AI$24,0),0)</f>
        <v>1581</v>
      </c>
      <c r="AJ25" s="52">
        <f>IF('BREAK-EVEN CALCULATOR'!$H$12=TRUE,ROUNDDOWN('BREAK-EVEN CALCULATOR'!$D$6*'BREAK-EVEN CALCULATOR'!$D$8*AJ$24,0),0)</f>
        <v>1627</v>
      </c>
      <c r="AK25" s="52">
        <f>IF('BREAK-EVEN CALCULATOR'!$H$12=TRUE,ROUNDDOWN('BREAK-EVEN CALCULATOR'!$D$6*'BREAK-EVEN CALCULATOR'!$D$8*AK$24,0),0)</f>
        <v>1674</v>
      </c>
      <c r="AL25" s="52">
        <f>IF('BREAK-EVEN CALCULATOR'!$H$12=TRUE,ROUNDDOWN('BREAK-EVEN CALCULATOR'!$D$6*'BREAK-EVEN CALCULATOR'!$D$8*AL$24,0),0)</f>
        <v>1720</v>
      </c>
      <c r="AM25" s="52">
        <f>IF('BREAK-EVEN CALCULATOR'!$H$12=TRUE,ROUNDDOWN('BREAK-EVEN CALCULATOR'!$D$6*'BREAK-EVEN CALCULATOR'!$D$8*AM$24,0),0)</f>
        <v>1767</v>
      </c>
      <c r="AN25" s="52">
        <f>IF('BREAK-EVEN CALCULATOR'!$H$12=TRUE,ROUNDDOWN('BREAK-EVEN CALCULATOR'!$D$6*'BREAK-EVEN CALCULATOR'!$D$8*AN$24,0),0)</f>
        <v>1813</v>
      </c>
      <c r="AO25" s="52">
        <f>IF('BREAK-EVEN CALCULATOR'!$H$12=TRUE,ROUNDDOWN('BREAK-EVEN CALCULATOR'!$D$6*'BREAK-EVEN CALCULATOR'!$D$8*AO$24,0),0)</f>
        <v>1860</v>
      </c>
      <c r="AP25" s="52">
        <f>IF('BREAK-EVEN CALCULATOR'!$H$12=TRUE,ROUNDDOWN('BREAK-EVEN CALCULATOR'!$D$6*'BREAK-EVEN CALCULATOR'!$D$8*AP$24,0),0)</f>
        <v>1906</v>
      </c>
      <c r="AQ25" s="52">
        <f>IF('BREAK-EVEN CALCULATOR'!$H$12=TRUE,ROUNDDOWN('BREAK-EVEN CALCULATOR'!$D$6*'BREAK-EVEN CALCULATOR'!$D$8*AQ$24,0),0)</f>
        <v>1953</v>
      </c>
      <c r="AR25" s="52">
        <f>IF('BREAK-EVEN CALCULATOR'!$H$12=TRUE,ROUNDDOWN('BREAK-EVEN CALCULATOR'!$D$6*'BREAK-EVEN CALCULATOR'!$D$8*AR$24,0),0)</f>
        <v>2000</v>
      </c>
      <c r="AS25" s="52">
        <f>IF('BREAK-EVEN CALCULATOR'!$H$12=TRUE,ROUNDDOWN('BREAK-EVEN CALCULATOR'!$D$6*'BREAK-EVEN CALCULATOR'!$D$8*AS$24,0),0)</f>
        <v>2046</v>
      </c>
      <c r="AT25" s="52">
        <f>IF('BREAK-EVEN CALCULATOR'!$H$12=TRUE,ROUNDDOWN('BREAK-EVEN CALCULATOR'!$D$6*'BREAK-EVEN CALCULATOR'!$D$8*AT$24,0),0)</f>
        <v>2093</v>
      </c>
      <c r="AU25" s="52">
        <f>IF('BREAK-EVEN CALCULATOR'!$H$12=TRUE,ROUNDDOWN('BREAK-EVEN CALCULATOR'!$D$6*'BREAK-EVEN CALCULATOR'!$D$8*AU$24,0),0)</f>
        <v>2139</v>
      </c>
      <c r="AV25" s="52">
        <f>IF('BREAK-EVEN CALCULATOR'!$H$12=TRUE,ROUNDDOWN('BREAK-EVEN CALCULATOR'!$D$6*'BREAK-EVEN CALCULATOR'!$D$8*AV$24,0),0)</f>
        <v>2186</v>
      </c>
      <c r="AW25" s="52">
        <f>IF('BREAK-EVEN CALCULATOR'!$H$12=TRUE,ROUNDDOWN('BREAK-EVEN CALCULATOR'!$D$6*'BREAK-EVEN CALCULATOR'!$D$8*AW$24,0),0)</f>
        <v>2232</v>
      </c>
      <c r="AX25" s="52">
        <f>IF('BREAK-EVEN CALCULATOR'!$H$12=TRUE,ROUNDDOWN('BREAK-EVEN CALCULATOR'!$D$6*'BREAK-EVEN CALCULATOR'!$D$8*AX$24,0),0)</f>
        <v>2279</v>
      </c>
      <c r="AY25" s="52">
        <f>IF('BREAK-EVEN CALCULATOR'!$H$12=TRUE,ROUNDDOWN('BREAK-EVEN CALCULATOR'!$D$6*'BREAK-EVEN CALCULATOR'!$D$8*AY$24,0),0)</f>
        <v>2325</v>
      </c>
      <c r="AZ25" s="52">
        <f>IF('BREAK-EVEN CALCULATOR'!$H$12=TRUE,ROUNDDOWN('BREAK-EVEN CALCULATOR'!$D$6*'BREAK-EVEN CALCULATOR'!$D$8*AZ$24,0),0)</f>
        <v>2372</v>
      </c>
      <c r="BA25" s="52">
        <f>IF('BREAK-EVEN CALCULATOR'!$H$12=TRUE,ROUNDDOWN('BREAK-EVEN CALCULATOR'!$D$6*'BREAK-EVEN CALCULATOR'!$D$8*BA$24,0),0)</f>
        <v>2418</v>
      </c>
      <c r="BB25" s="52">
        <f>IF('BREAK-EVEN CALCULATOR'!$H$12=TRUE,ROUNDDOWN('BREAK-EVEN CALCULATOR'!$D$6*'BREAK-EVEN CALCULATOR'!$D$8*BB$24,0),0)</f>
        <v>2465</v>
      </c>
      <c r="BC25" s="52">
        <f>IF('BREAK-EVEN CALCULATOR'!$H$12=TRUE,ROUNDDOWN('BREAK-EVEN CALCULATOR'!$D$6*'BREAK-EVEN CALCULATOR'!$D$8*BC$24,0),0)</f>
        <v>2511</v>
      </c>
      <c r="BD25" s="52">
        <f>IF('BREAK-EVEN CALCULATOR'!$H$12=TRUE,ROUNDDOWN('BREAK-EVEN CALCULATOR'!$D$6*'BREAK-EVEN CALCULATOR'!$D$8*BD$24,0),0)</f>
        <v>2558</v>
      </c>
      <c r="BE25" s="52">
        <f>IF('BREAK-EVEN CALCULATOR'!$H$12=TRUE,ROUNDDOWN('BREAK-EVEN CALCULATOR'!$D$6*'BREAK-EVEN CALCULATOR'!$D$8*BE$24,0),0)</f>
        <v>2604</v>
      </c>
      <c r="BF25" s="52">
        <f>IF('BREAK-EVEN CALCULATOR'!$H$12=TRUE,ROUNDDOWN('BREAK-EVEN CALCULATOR'!$D$6*'BREAK-EVEN CALCULATOR'!$D$8*BF$24,0),0)</f>
        <v>2651</v>
      </c>
      <c r="BG25" s="52">
        <f>IF('BREAK-EVEN CALCULATOR'!$H$12=TRUE,ROUNDDOWN('BREAK-EVEN CALCULATOR'!$D$6*'BREAK-EVEN CALCULATOR'!$D$8*BG$24,0),0)</f>
        <v>2697</v>
      </c>
      <c r="BH25" s="52">
        <f>IF('BREAK-EVEN CALCULATOR'!$H$12=TRUE,ROUNDDOWN('BREAK-EVEN CALCULATOR'!$D$6*'BREAK-EVEN CALCULATOR'!$D$8*BH$24,0),0)</f>
        <v>2744</v>
      </c>
      <c r="BI25" s="52">
        <f>IF('BREAK-EVEN CALCULATOR'!$H$12=TRUE,ROUNDDOWN('BREAK-EVEN CALCULATOR'!$D$6*'BREAK-EVEN CALCULATOR'!$D$8*BI$24,0),0)</f>
        <v>2790</v>
      </c>
      <c r="BJ25" s="52">
        <f>IF('BREAK-EVEN CALCULATOR'!$H$12=TRUE,ROUNDDOWN('BREAK-EVEN CALCULATOR'!$D$6*'BREAK-EVEN CALCULATOR'!$D$8*BJ$24,0),0)</f>
        <v>2837</v>
      </c>
      <c r="BK25" s="52">
        <f>IF('BREAK-EVEN CALCULATOR'!$H$12=TRUE,ROUNDDOWN('BREAK-EVEN CALCULATOR'!$D$6*'BREAK-EVEN CALCULATOR'!$D$8*BK$24,0),0)</f>
        <v>2883</v>
      </c>
      <c r="BL25" s="52">
        <f>IF('BREAK-EVEN CALCULATOR'!$H$12=TRUE,ROUNDDOWN('BREAK-EVEN CALCULATOR'!$D$6*'BREAK-EVEN CALCULATOR'!$D$8*BL$24,0),0)</f>
        <v>2930</v>
      </c>
      <c r="BM25" s="52">
        <f>IF('BREAK-EVEN CALCULATOR'!$H$12=TRUE,ROUNDDOWN('BREAK-EVEN CALCULATOR'!$D$6*'BREAK-EVEN CALCULATOR'!$D$8*BM$24,0),0)</f>
        <v>2976</v>
      </c>
      <c r="BN25" s="52">
        <f>IF('BREAK-EVEN CALCULATOR'!$H$12=TRUE,ROUNDDOWN('BREAK-EVEN CALCULATOR'!$D$6*'BREAK-EVEN CALCULATOR'!$D$8*BN$24,0),0)</f>
        <v>3023</v>
      </c>
      <c r="BO25" s="52">
        <f>IF('BREAK-EVEN CALCULATOR'!$H$12=TRUE,ROUNDDOWN('BREAK-EVEN CALCULATOR'!$D$6*'BREAK-EVEN CALCULATOR'!$D$8*BO$24,0),0)</f>
        <v>3069</v>
      </c>
      <c r="BP25" s="52">
        <f>IF('BREAK-EVEN CALCULATOR'!$H$12=TRUE,ROUNDDOWN('BREAK-EVEN CALCULATOR'!$D$6*'BREAK-EVEN CALCULATOR'!$D$8*BP$24,0),0)</f>
        <v>3116</v>
      </c>
      <c r="BQ25" s="52">
        <f>IF('BREAK-EVEN CALCULATOR'!$H$12=TRUE,ROUNDDOWN('BREAK-EVEN CALCULATOR'!$D$6*'BREAK-EVEN CALCULATOR'!$D$8*BQ$24,0),0)</f>
        <v>3162</v>
      </c>
      <c r="BR25" s="52">
        <f>IF('BREAK-EVEN CALCULATOR'!$H$12=TRUE,ROUNDDOWN('BREAK-EVEN CALCULATOR'!$D$6*'BREAK-EVEN CALCULATOR'!$D$8*BR$24,0),0)</f>
        <v>3209</v>
      </c>
      <c r="BS25" s="52">
        <f>IF('BREAK-EVEN CALCULATOR'!$H$12=TRUE,ROUNDDOWN('BREAK-EVEN CALCULATOR'!$D$6*'BREAK-EVEN CALCULATOR'!$D$8*BS$24,0),0)</f>
        <v>3255</v>
      </c>
      <c r="BT25" s="52">
        <f>IF('BREAK-EVEN CALCULATOR'!$H$12=TRUE,ROUNDDOWN('BREAK-EVEN CALCULATOR'!$D$6*'BREAK-EVEN CALCULATOR'!$D$8*BT$24,0),0)</f>
        <v>3302</v>
      </c>
      <c r="BU25" s="52">
        <f>IF('BREAK-EVEN CALCULATOR'!$H$12=TRUE,ROUNDDOWN('BREAK-EVEN CALCULATOR'!$D$6*'BREAK-EVEN CALCULATOR'!$D$8*BU$24,0),0)</f>
        <v>3348</v>
      </c>
      <c r="BV25" s="52">
        <f>IF('BREAK-EVEN CALCULATOR'!$H$12=TRUE,ROUNDDOWN('BREAK-EVEN CALCULATOR'!$D$6*'BREAK-EVEN CALCULATOR'!$D$8*BV$24,0),0)</f>
        <v>3395</v>
      </c>
      <c r="BW25" s="52">
        <f>IF('BREAK-EVEN CALCULATOR'!$H$12=TRUE,ROUNDDOWN('BREAK-EVEN CALCULATOR'!$D$6*'BREAK-EVEN CALCULATOR'!$D$8*BW$24,0),0)</f>
        <v>3441</v>
      </c>
      <c r="BX25" s="52">
        <f>IF('BREAK-EVEN CALCULATOR'!$H$12=TRUE,ROUNDDOWN('BREAK-EVEN CALCULATOR'!$D$6*'BREAK-EVEN CALCULATOR'!$D$8*BX$24,0),0)</f>
        <v>3488</v>
      </c>
      <c r="BY25" s="52">
        <f>IF('BREAK-EVEN CALCULATOR'!$H$12=TRUE,ROUNDDOWN('BREAK-EVEN CALCULATOR'!$D$6*'BREAK-EVEN CALCULATOR'!$D$8*BY$24,0),0)</f>
        <v>3534</v>
      </c>
      <c r="BZ25" s="52">
        <f>IF('BREAK-EVEN CALCULATOR'!$H$12=TRUE,ROUNDDOWN('BREAK-EVEN CALCULATOR'!$D$6*'BREAK-EVEN CALCULATOR'!$D$8*BZ$24,0),0)</f>
        <v>3581</v>
      </c>
      <c r="CA25" s="52">
        <f>IF('BREAK-EVEN CALCULATOR'!$H$12=TRUE,ROUNDDOWN('BREAK-EVEN CALCULATOR'!$D$6*'BREAK-EVEN CALCULATOR'!$D$8*CA$24,0),0)</f>
        <v>3627</v>
      </c>
      <c r="CB25" s="52">
        <f>IF('BREAK-EVEN CALCULATOR'!$H$12=TRUE,ROUNDDOWN('BREAK-EVEN CALCULATOR'!$D$6*'BREAK-EVEN CALCULATOR'!$D$8*CB$24,0),0)</f>
        <v>3674</v>
      </c>
      <c r="CC25" s="52">
        <f>IF('BREAK-EVEN CALCULATOR'!$H$12=TRUE,ROUNDDOWN('BREAK-EVEN CALCULATOR'!$D$6*'BREAK-EVEN CALCULATOR'!$D$8*CC$24,0),0)</f>
        <v>3720</v>
      </c>
      <c r="CD25" s="52">
        <f>IF('BREAK-EVEN CALCULATOR'!$H$12=TRUE,ROUNDDOWN('BREAK-EVEN CALCULATOR'!$D$6*'BREAK-EVEN CALCULATOR'!$D$8*CD$24,0),0)</f>
        <v>3767</v>
      </c>
      <c r="CE25" s="52">
        <f>IF('BREAK-EVEN CALCULATOR'!$H$12=TRUE,ROUNDDOWN('BREAK-EVEN CALCULATOR'!$D$6*'BREAK-EVEN CALCULATOR'!$D$8*CE$24,0),0)</f>
        <v>3813</v>
      </c>
      <c r="CF25" s="52">
        <f>IF('BREAK-EVEN CALCULATOR'!$H$12=TRUE,ROUNDDOWN('BREAK-EVEN CALCULATOR'!$D$6*'BREAK-EVEN CALCULATOR'!$D$8*CF$24,0),0)</f>
        <v>3860</v>
      </c>
      <c r="CG25" s="52">
        <f>IF('BREAK-EVEN CALCULATOR'!$H$12=TRUE,ROUNDDOWN('BREAK-EVEN CALCULATOR'!$D$6*'BREAK-EVEN CALCULATOR'!$D$8*CG$24,0),0)</f>
        <v>3907</v>
      </c>
      <c r="CH25" s="52">
        <f>IF('BREAK-EVEN CALCULATOR'!$H$12=TRUE,ROUNDDOWN('BREAK-EVEN CALCULATOR'!$D$6*'BREAK-EVEN CALCULATOR'!$D$8*CH$24,0),0)</f>
        <v>3953</v>
      </c>
      <c r="CI25" s="52">
        <f>IF('BREAK-EVEN CALCULATOR'!$H$12=TRUE,ROUNDDOWN('BREAK-EVEN CALCULATOR'!$D$6*'BREAK-EVEN CALCULATOR'!$D$8*CI$24,0),0)</f>
        <v>4000</v>
      </c>
      <c r="CJ25" s="52">
        <f>IF('BREAK-EVEN CALCULATOR'!$H$12=TRUE,ROUNDDOWN('BREAK-EVEN CALCULATOR'!$D$6*'BREAK-EVEN CALCULATOR'!$D$8*CJ$24,0),0)</f>
        <v>4046</v>
      </c>
      <c r="CK25" s="52">
        <f>IF('BREAK-EVEN CALCULATOR'!$H$12=TRUE,ROUNDDOWN('BREAK-EVEN CALCULATOR'!$D$6*'BREAK-EVEN CALCULATOR'!$D$8*CK$24,0),0)</f>
        <v>4093</v>
      </c>
      <c r="CL25" s="52">
        <f>IF('BREAK-EVEN CALCULATOR'!$H$12=TRUE,ROUNDDOWN('BREAK-EVEN CALCULATOR'!$D$6*'BREAK-EVEN CALCULATOR'!$D$8*CL$24,0),0)</f>
        <v>4139</v>
      </c>
      <c r="CM25" s="52">
        <f>IF('BREAK-EVEN CALCULATOR'!$H$12=TRUE,ROUNDDOWN('BREAK-EVEN CALCULATOR'!$D$6*'BREAK-EVEN CALCULATOR'!$D$8*CM$24,0),0)</f>
        <v>4186</v>
      </c>
      <c r="CN25" s="52">
        <f>IF('BREAK-EVEN CALCULATOR'!$H$12=TRUE,ROUNDDOWN('BREAK-EVEN CALCULATOR'!$D$6*'BREAK-EVEN CALCULATOR'!$D$8*CN$24,0),0)</f>
        <v>4232</v>
      </c>
      <c r="CO25" s="52">
        <f>IF('BREAK-EVEN CALCULATOR'!$H$12=TRUE,ROUNDDOWN('BREAK-EVEN CALCULATOR'!$D$6*'BREAK-EVEN CALCULATOR'!$D$8*CO$24,0),0)</f>
        <v>4279</v>
      </c>
      <c r="CP25" s="52">
        <f>IF('BREAK-EVEN CALCULATOR'!$H$12=TRUE,ROUNDDOWN('BREAK-EVEN CALCULATOR'!$D$6*'BREAK-EVEN CALCULATOR'!$D$8*CP$24,0),0)</f>
        <v>4325</v>
      </c>
      <c r="CQ25" s="52">
        <f>IF('BREAK-EVEN CALCULATOR'!$H$12=TRUE,ROUNDDOWN('BREAK-EVEN CALCULATOR'!$D$6*'BREAK-EVEN CALCULATOR'!$D$8*CQ$24,0),0)</f>
        <v>4372</v>
      </c>
      <c r="CR25" s="52">
        <f>IF('BREAK-EVEN CALCULATOR'!$H$12=TRUE,ROUNDDOWN('BREAK-EVEN CALCULATOR'!$D$6*'BREAK-EVEN CALCULATOR'!$D$8*CR$24,0),0)</f>
        <v>4418</v>
      </c>
      <c r="CS25" s="52">
        <f>IF('BREAK-EVEN CALCULATOR'!$H$12=TRUE,ROUNDDOWN('BREAK-EVEN CALCULATOR'!$D$6*'BREAK-EVEN CALCULATOR'!$D$8*CS$24,0),0)</f>
        <v>4465</v>
      </c>
      <c r="CT25" s="52">
        <f>IF('BREAK-EVEN CALCULATOR'!$H$12=TRUE,ROUNDDOWN('BREAK-EVEN CALCULATOR'!$D$6*'BREAK-EVEN CALCULATOR'!$D$8*CT$24,0),0)</f>
        <v>4511</v>
      </c>
      <c r="CU25" s="52">
        <f>IF('BREAK-EVEN CALCULATOR'!$H$12=TRUE,ROUNDDOWN('BREAK-EVEN CALCULATOR'!$D$6*'BREAK-EVEN CALCULATOR'!$D$8*CU$24,0),0)</f>
        <v>4558</v>
      </c>
      <c r="CV25" s="52">
        <f>IF('BREAK-EVEN CALCULATOR'!$H$12=TRUE,ROUNDDOWN('BREAK-EVEN CALCULATOR'!$D$6*'BREAK-EVEN CALCULATOR'!$D$8*CV$24,0),0)</f>
        <v>4604</v>
      </c>
      <c r="CW25" s="52">
        <f>IF('BREAK-EVEN CALCULATOR'!$H$12=TRUE,ROUNDDOWN('BREAK-EVEN CALCULATOR'!$D$6*'BREAK-EVEN CALCULATOR'!$D$8*CW$24,0),0)</f>
        <v>4651</v>
      </c>
    </row>
    <row r="26" spans="1:101" ht="16" x14ac:dyDescent="0.2">
      <c r="A26" s="51" t="s">
        <v>56</v>
      </c>
      <c r="B26" s="52">
        <f>IF('BREAK-EVEN CALCULATOR'!$H$12=TRUE,ROUNDDOWN('BREAK-EVEN CALCULATOR'!$D$6*'BREAK-EVEN CALCULATOR'!$D$9*B$24,0),0)</f>
        <v>4</v>
      </c>
      <c r="C26" s="52">
        <f>IF('BREAK-EVEN CALCULATOR'!$H$12=TRUE,ROUNDDOWN('BREAK-EVEN CALCULATOR'!$D$6*'BREAK-EVEN CALCULATOR'!$D$9*C$24,0),0)</f>
        <v>8</v>
      </c>
      <c r="D26" s="52">
        <f>IF('BREAK-EVEN CALCULATOR'!$H$12=TRUE,ROUNDDOWN('BREAK-EVEN CALCULATOR'!$D$6*'BREAK-EVEN CALCULATOR'!$D$9*D$24,0),0)</f>
        <v>13</v>
      </c>
      <c r="E26" s="52">
        <f>IF('BREAK-EVEN CALCULATOR'!$H$12=TRUE,ROUNDDOWN('BREAK-EVEN CALCULATOR'!$D$6*'BREAK-EVEN CALCULATOR'!$D$9*E$24,0),0)</f>
        <v>17</v>
      </c>
      <c r="F26" s="52">
        <f>IF('BREAK-EVEN CALCULATOR'!$H$12=TRUE,ROUNDDOWN('BREAK-EVEN CALCULATOR'!$D$6*'BREAK-EVEN CALCULATOR'!$D$9*F$24,0),0)</f>
        <v>22</v>
      </c>
      <c r="G26" s="52">
        <f>IF('BREAK-EVEN CALCULATOR'!$H$12=TRUE,ROUNDDOWN('BREAK-EVEN CALCULATOR'!$D$6*'BREAK-EVEN CALCULATOR'!$D$9*G$24,0),0)</f>
        <v>26</v>
      </c>
      <c r="H26" s="52">
        <f>IF('BREAK-EVEN CALCULATOR'!$H$12=TRUE,ROUNDDOWN('BREAK-EVEN CALCULATOR'!$D$6*'BREAK-EVEN CALCULATOR'!$D$9*H$24,0),0)</f>
        <v>31</v>
      </c>
      <c r="I26" s="52">
        <f>IF('BREAK-EVEN CALCULATOR'!$H$12=TRUE,ROUNDDOWN('BREAK-EVEN CALCULATOR'!$D$6*'BREAK-EVEN CALCULATOR'!$D$9*I$24,0),0)</f>
        <v>35</v>
      </c>
      <c r="J26" s="52">
        <f>IF('BREAK-EVEN CALCULATOR'!$H$12=TRUE,ROUNDDOWN('BREAK-EVEN CALCULATOR'!$D$6*'BREAK-EVEN CALCULATOR'!$D$9*J$24,0),0)</f>
        <v>40</v>
      </c>
      <c r="K26" s="52">
        <f>IF('BREAK-EVEN CALCULATOR'!$H$12=TRUE,ROUNDDOWN('BREAK-EVEN CALCULATOR'!$D$6*'BREAK-EVEN CALCULATOR'!$D$9*K$24,0),0)</f>
        <v>44</v>
      </c>
      <c r="L26" s="52">
        <f>IF('BREAK-EVEN CALCULATOR'!$H$12=TRUE,ROUNDDOWN('BREAK-EVEN CALCULATOR'!$D$6*'BREAK-EVEN CALCULATOR'!$D$9*L$24,0),0)</f>
        <v>49</v>
      </c>
      <c r="M26" s="52">
        <f>IF('BREAK-EVEN CALCULATOR'!$H$12=TRUE,ROUNDDOWN('BREAK-EVEN CALCULATOR'!$D$6*'BREAK-EVEN CALCULATOR'!$D$9*M$24,0),0)</f>
        <v>53</v>
      </c>
      <c r="N26" s="52">
        <f>IF('BREAK-EVEN CALCULATOR'!$H$12=TRUE,ROUNDDOWN('BREAK-EVEN CALCULATOR'!$D$6*'BREAK-EVEN CALCULATOR'!$D$9*N$24,0),0)</f>
        <v>58</v>
      </c>
      <c r="O26" s="52">
        <f>IF('BREAK-EVEN CALCULATOR'!$H$12=TRUE,ROUNDDOWN('BREAK-EVEN CALCULATOR'!$D$6*'BREAK-EVEN CALCULATOR'!$D$9*O$24,0),0)</f>
        <v>62</v>
      </c>
      <c r="P26" s="52">
        <f>IF('BREAK-EVEN CALCULATOR'!$H$12=TRUE,ROUNDDOWN('BREAK-EVEN CALCULATOR'!$D$6*'BREAK-EVEN CALCULATOR'!$D$9*P$24,0),0)</f>
        <v>67</v>
      </c>
      <c r="Q26" s="52">
        <f>IF('BREAK-EVEN CALCULATOR'!$H$12=TRUE,ROUNDDOWN('BREAK-EVEN CALCULATOR'!$D$6*'BREAK-EVEN CALCULATOR'!$D$9*Q$24,0),0)</f>
        <v>71</v>
      </c>
      <c r="R26" s="52">
        <f>IF('BREAK-EVEN CALCULATOR'!$H$12=TRUE,ROUNDDOWN('BREAK-EVEN CALCULATOR'!$D$6*'BREAK-EVEN CALCULATOR'!$D$9*R$24,0),0)</f>
        <v>76</v>
      </c>
      <c r="S26" s="52">
        <f>IF('BREAK-EVEN CALCULATOR'!$H$12=TRUE,ROUNDDOWN('BREAK-EVEN CALCULATOR'!$D$6*'BREAK-EVEN CALCULATOR'!$D$9*S$24,0),0)</f>
        <v>80</v>
      </c>
      <c r="T26" s="52">
        <f>IF('BREAK-EVEN CALCULATOR'!$H$12=TRUE,ROUNDDOWN('BREAK-EVEN CALCULATOR'!$D$6*'BREAK-EVEN CALCULATOR'!$D$9*T$24,0),0)</f>
        <v>85</v>
      </c>
      <c r="U26" s="52">
        <f>IF('BREAK-EVEN CALCULATOR'!$H$12=TRUE,ROUNDDOWN('BREAK-EVEN CALCULATOR'!$D$6*'BREAK-EVEN CALCULATOR'!$D$9*U$24,0),0)</f>
        <v>89</v>
      </c>
      <c r="V26" s="52">
        <f>IF('BREAK-EVEN CALCULATOR'!$H$12=TRUE,ROUNDDOWN('BREAK-EVEN CALCULATOR'!$D$6*'BREAK-EVEN CALCULATOR'!$D$9*V$24,0),0)</f>
        <v>94</v>
      </c>
      <c r="W26" s="52">
        <f>IF('BREAK-EVEN CALCULATOR'!$H$12=TRUE,ROUNDDOWN('BREAK-EVEN CALCULATOR'!$D$6*'BREAK-EVEN CALCULATOR'!$D$9*W$24,0),0)</f>
        <v>98</v>
      </c>
      <c r="X26" s="52">
        <f>IF('BREAK-EVEN CALCULATOR'!$H$12=TRUE,ROUNDDOWN('BREAK-EVEN CALCULATOR'!$D$6*'BREAK-EVEN CALCULATOR'!$D$9*X$24,0),0)</f>
        <v>103</v>
      </c>
      <c r="Y26" s="52">
        <f>IF('BREAK-EVEN CALCULATOR'!$H$12=TRUE,ROUNDDOWN('BREAK-EVEN CALCULATOR'!$D$6*'BREAK-EVEN CALCULATOR'!$D$9*Y$24,0),0)</f>
        <v>107</v>
      </c>
      <c r="Z26" s="52">
        <f>IF('BREAK-EVEN CALCULATOR'!$H$12=TRUE,ROUNDDOWN('BREAK-EVEN CALCULATOR'!$D$6*'BREAK-EVEN CALCULATOR'!$D$9*Z$24,0),0)</f>
        <v>112</v>
      </c>
      <c r="AA26" s="52">
        <f>IF('BREAK-EVEN CALCULATOR'!$H$12=TRUE,ROUNDDOWN('BREAK-EVEN CALCULATOR'!$D$6*'BREAK-EVEN CALCULATOR'!$D$9*AA$24,0),0)</f>
        <v>116</v>
      </c>
      <c r="AB26" s="52">
        <f>IF('BREAK-EVEN CALCULATOR'!$H$12=TRUE,ROUNDDOWN('BREAK-EVEN CALCULATOR'!$D$6*'BREAK-EVEN CALCULATOR'!$D$9*AB$24,0),0)</f>
        <v>121</v>
      </c>
      <c r="AC26" s="52">
        <f>IF('BREAK-EVEN CALCULATOR'!$H$12=TRUE,ROUNDDOWN('BREAK-EVEN CALCULATOR'!$D$6*'BREAK-EVEN CALCULATOR'!$D$9*AC$24,0),0)</f>
        <v>125</v>
      </c>
      <c r="AD26" s="52">
        <f>IF('BREAK-EVEN CALCULATOR'!$H$12=TRUE,ROUNDDOWN('BREAK-EVEN CALCULATOR'!$D$6*'BREAK-EVEN CALCULATOR'!$D$9*AD$24,0),0)</f>
        <v>130</v>
      </c>
      <c r="AE26" s="52">
        <f>IF('BREAK-EVEN CALCULATOR'!$H$12=TRUE,ROUNDDOWN('BREAK-EVEN CALCULATOR'!$D$6*'BREAK-EVEN CALCULATOR'!$D$9*AE$24,0),0)</f>
        <v>134</v>
      </c>
      <c r="AF26" s="52">
        <f>IF('BREAK-EVEN CALCULATOR'!$H$12=TRUE,ROUNDDOWN('BREAK-EVEN CALCULATOR'!$D$6*'BREAK-EVEN CALCULATOR'!$D$9*AF$24,0),0)</f>
        <v>139</v>
      </c>
      <c r="AG26" s="52">
        <f>IF('BREAK-EVEN CALCULATOR'!$H$12=TRUE,ROUNDDOWN('BREAK-EVEN CALCULATOR'!$D$6*'BREAK-EVEN CALCULATOR'!$D$9*AG$24,0),0)</f>
        <v>143</v>
      </c>
      <c r="AH26" s="52">
        <f>IF('BREAK-EVEN CALCULATOR'!$H$12=TRUE,ROUNDDOWN('BREAK-EVEN CALCULATOR'!$D$6*'BREAK-EVEN CALCULATOR'!$D$9*AH$24,0),0)</f>
        <v>148</v>
      </c>
      <c r="AI26" s="52">
        <f>IF('BREAK-EVEN CALCULATOR'!$H$12=TRUE,ROUNDDOWN('BREAK-EVEN CALCULATOR'!$D$6*'BREAK-EVEN CALCULATOR'!$D$9*AI$24,0),0)</f>
        <v>152</v>
      </c>
      <c r="AJ26" s="52">
        <f>IF('BREAK-EVEN CALCULATOR'!$H$12=TRUE,ROUNDDOWN('BREAK-EVEN CALCULATOR'!$D$6*'BREAK-EVEN CALCULATOR'!$D$9*AJ$24,0),0)</f>
        <v>157</v>
      </c>
      <c r="AK26" s="52">
        <f>IF('BREAK-EVEN CALCULATOR'!$H$12=TRUE,ROUNDDOWN('BREAK-EVEN CALCULATOR'!$D$6*'BREAK-EVEN CALCULATOR'!$D$9*AK$24,0),0)</f>
        <v>161</v>
      </c>
      <c r="AL26" s="52">
        <f>IF('BREAK-EVEN CALCULATOR'!$H$12=TRUE,ROUNDDOWN('BREAK-EVEN CALCULATOR'!$D$6*'BREAK-EVEN CALCULATOR'!$D$9*AL$24,0),0)</f>
        <v>166</v>
      </c>
      <c r="AM26" s="52">
        <f>IF('BREAK-EVEN CALCULATOR'!$H$12=TRUE,ROUNDDOWN('BREAK-EVEN CALCULATOR'!$D$6*'BREAK-EVEN CALCULATOR'!$D$9*AM$24,0),0)</f>
        <v>170</v>
      </c>
      <c r="AN26" s="52">
        <f>IF('BREAK-EVEN CALCULATOR'!$H$12=TRUE,ROUNDDOWN('BREAK-EVEN CALCULATOR'!$D$6*'BREAK-EVEN CALCULATOR'!$D$9*AN$24,0),0)</f>
        <v>175</v>
      </c>
      <c r="AO26" s="52">
        <f>IF('BREAK-EVEN CALCULATOR'!$H$12=TRUE,ROUNDDOWN('BREAK-EVEN CALCULATOR'!$D$6*'BREAK-EVEN CALCULATOR'!$D$9*AO$24,0),0)</f>
        <v>179</v>
      </c>
      <c r="AP26" s="52">
        <f>IF('BREAK-EVEN CALCULATOR'!$H$12=TRUE,ROUNDDOWN('BREAK-EVEN CALCULATOR'!$D$6*'BREAK-EVEN CALCULATOR'!$D$9*AP$24,0),0)</f>
        <v>184</v>
      </c>
      <c r="AQ26" s="52">
        <f>IF('BREAK-EVEN CALCULATOR'!$H$12=TRUE,ROUNDDOWN('BREAK-EVEN CALCULATOR'!$D$6*'BREAK-EVEN CALCULATOR'!$D$9*AQ$24,0),0)</f>
        <v>188</v>
      </c>
      <c r="AR26" s="52">
        <f>IF('BREAK-EVEN CALCULATOR'!$H$12=TRUE,ROUNDDOWN('BREAK-EVEN CALCULATOR'!$D$6*'BREAK-EVEN CALCULATOR'!$D$9*AR$24,0),0)</f>
        <v>192</v>
      </c>
      <c r="AS26" s="52">
        <f>IF('BREAK-EVEN CALCULATOR'!$H$12=TRUE,ROUNDDOWN('BREAK-EVEN CALCULATOR'!$D$6*'BREAK-EVEN CALCULATOR'!$D$9*AS$24,0),0)</f>
        <v>197</v>
      </c>
      <c r="AT26" s="52">
        <f>IF('BREAK-EVEN CALCULATOR'!$H$12=TRUE,ROUNDDOWN('BREAK-EVEN CALCULATOR'!$D$6*'BREAK-EVEN CALCULATOR'!$D$9*AT$24,0),0)</f>
        <v>201</v>
      </c>
      <c r="AU26" s="52">
        <f>IF('BREAK-EVEN CALCULATOR'!$H$12=TRUE,ROUNDDOWN('BREAK-EVEN CALCULATOR'!$D$6*'BREAK-EVEN CALCULATOR'!$D$9*AU$24,0),0)</f>
        <v>206</v>
      </c>
      <c r="AV26" s="52">
        <f>IF('BREAK-EVEN CALCULATOR'!$H$12=TRUE,ROUNDDOWN('BREAK-EVEN CALCULATOR'!$D$6*'BREAK-EVEN CALCULATOR'!$D$9*AV$24,0),0)</f>
        <v>210</v>
      </c>
      <c r="AW26" s="52">
        <f>IF('BREAK-EVEN CALCULATOR'!$H$12=TRUE,ROUNDDOWN('BREAK-EVEN CALCULATOR'!$D$6*'BREAK-EVEN CALCULATOR'!$D$9*AW$24,0),0)</f>
        <v>215</v>
      </c>
      <c r="AX26" s="52">
        <f>IF('BREAK-EVEN CALCULATOR'!$H$12=TRUE,ROUNDDOWN('BREAK-EVEN CALCULATOR'!$D$6*'BREAK-EVEN CALCULATOR'!$D$9*AX$24,0),0)</f>
        <v>219</v>
      </c>
      <c r="AY26" s="52">
        <f>IF('BREAK-EVEN CALCULATOR'!$H$12=TRUE,ROUNDDOWN('BREAK-EVEN CALCULATOR'!$D$6*'BREAK-EVEN CALCULATOR'!$D$9*AY$24,0),0)</f>
        <v>224</v>
      </c>
      <c r="AZ26" s="52">
        <f>IF('BREAK-EVEN CALCULATOR'!$H$12=TRUE,ROUNDDOWN('BREAK-EVEN CALCULATOR'!$D$6*'BREAK-EVEN CALCULATOR'!$D$9*AZ$24,0),0)</f>
        <v>228</v>
      </c>
      <c r="BA26" s="52">
        <f>IF('BREAK-EVEN CALCULATOR'!$H$12=TRUE,ROUNDDOWN('BREAK-EVEN CALCULATOR'!$D$6*'BREAK-EVEN CALCULATOR'!$D$9*BA$24,0),0)</f>
        <v>233</v>
      </c>
      <c r="BB26" s="52">
        <f>IF('BREAK-EVEN CALCULATOR'!$H$12=TRUE,ROUNDDOWN('BREAK-EVEN CALCULATOR'!$D$6*'BREAK-EVEN CALCULATOR'!$D$9*BB$24,0),0)</f>
        <v>237</v>
      </c>
      <c r="BC26" s="52">
        <f>IF('BREAK-EVEN CALCULATOR'!$H$12=TRUE,ROUNDDOWN('BREAK-EVEN CALCULATOR'!$D$6*'BREAK-EVEN CALCULATOR'!$D$9*BC$24,0),0)</f>
        <v>242</v>
      </c>
      <c r="BD26" s="52">
        <f>IF('BREAK-EVEN CALCULATOR'!$H$12=TRUE,ROUNDDOWN('BREAK-EVEN CALCULATOR'!$D$6*'BREAK-EVEN CALCULATOR'!$D$9*BD$24,0),0)</f>
        <v>246</v>
      </c>
      <c r="BE26" s="52">
        <f>IF('BREAK-EVEN CALCULATOR'!$H$12=TRUE,ROUNDDOWN('BREAK-EVEN CALCULATOR'!$D$6*'BREAK-EVEN CALCULATOR'!$D$9*BE$24,0),0)</f>
        <v>251</v>
      </c>
      <c r="BF26" s="52">
        <f>IF('BREAK-EVEN CALCULATOR'!$H$12=TRUE,ROUNDDOWN('BREAK-EVEN CALCULATOR'!$D$6*'BREAK-EVEN CALCULATOR'!$D$9*BF$24,0),0)</f>
        <v>255</v>
      </c>
      <c r="BG26" s="52">
        <f>IF('BREAK-EVEN CALCULATOR'!$H$12=TRUE,ROUNDDOWN('BREAK-EVEN CALCULATOR'!$D$6*'BREAK-EVEN CALCULATOR'!$D$9*BG$24,0),0)</f>
        <v>260</v>
      </c>
      <c r="BH26" s="52">
        <f>IF('BREAK-EVEN CALCULATOR'!$H$12=TRUE,ROUNDDOWN('BREAK-EVEN CALCULATOR'!$D$6*'BREAK-EVEN CALCULATOR'!$D$9*BH$24,0),0)</f>
        <v>264</v>
      </c>
      <c r="BI26" s="52">
        <f>IF('BREAK-EVEN CALCULATOR'!$H$12=TRUE,ROUNDDOWN('BREAK-EVEN CALCULATOR'!$D$6*'BREAK-EVEN CALCULATOR'!$D$9*BI$24,0),0)</f>
        <v>269</v>
      </c>
      <c r="BJ26" s="52">
        <f>IF('BREAK-EVEN CALCULATOR'!$H$12=TRUE,ROUNDDOWN('BREAK-EVEN CALCULATOR'!$D$6*'BREAK-EVEN CALCULATOR'!$D$9*BJ$24,0),0)</f>
        <v>273</v>
      </c>
      <c r="BK26" s="52">
        <f>IF('BREAK-EVEN CALCULATOR'!$H$12=TRUE,ROUNDDOWN('BREAK-EVEN CALCULATOR'!$D$6*'BREAK-EVEN CALCULATOR'!$D$9*BK$24,0),0)</f>
        <v>278</v>
      </c>
      <c r="BL26" s="52">
        <f>IF('BREAK-EVEN CALCULATOR'!$H$12=TRUE,ROUNDDOWN('BREAK-EVEN CALCULATOR'!$D$6*'BREAK-EVEN CALCULATOR'!$D$9*BL$24,0),0)</f>
        <v>282</v>
      </c>
      <c r="BM26" s="52">
        <f>IF('BREAK-EVEN CALCULATOR'!$H$12=TRUE,ROUNDDOWN('BREAK-EVEN CALCULATOR'!$D$6*'BREAK-EVEN CALCULATOR'!$D$9*BM$24,0),0)</f>
        <v>287</v>
      </c>
      <c r="BN26" s="52">
        <f>IF('BREAK-EVEN CALCULATOR'!$H$12=TRUE,ROUNDDOWN('BREAK-EVEN CALCULATOR'!$D$6*'BREAK-EVEN CALCULATOR'!$D$9*BN$24,0),0)</f>
        <v>291</v>
      </c>
      <c r="BO26" s="52">
        <f>IF('BREAK-EVEN CALCULATOR'!$H$12=TRUE,ROUNDDOWN('BREAK-EVEN CALCULATOR'!$D$6*'BREAK-EVEN CALCULATOR'!$D$9*BO$24,0),0)</f>
        <v>296</v>
      </c>
      <c r="BP26" s="52">
        <f>IF('BREAK-EVEN CALCULATOR'!$H$12=TRUE,ROUNDDOWN('BREAK-EVEN CALCULATOR'!$D$6*'BREAK-EVEN CALCULATOR'!$D$9*BP$24,0),0)</f>
        <v>300</v>
      </c>
      <c r="BQ26" s="52">
        <f>IF('BREAK-EVEN CALCULATOR'!$H$12=TRUE,ROUNDDOWN('BREAK-EVEN CALCULATOR'!$D$6*'BREAK-EVEN CALCULATOR'!$D$9*BQ$24,0),0)</f>
        <v>305</v>
      </c>
      <c r="BR26" s="52">
        <f>IF('BREAK-EVEN CALCULATOR'!$H$12=TRUE,ROUNDDOWN('BREAK-EVEN CALCULATOR'!$D$6*'BREAK-EVEN CALCULATOR'!$D$9*BR$24,0),0)</f>
        <v>309</v>
      </c>
      <c r="BS26" s="52">
        <f>IF('BREAK-EVEN CALCULATOR'!$H$12=TRUE,ROUNDDOWN('BREAK-EVEN CALCULATOR'!$D$6*'BREAK-EVEN CALCULATOR'!$D$9*BS$24,0),0)</f>
        <v>314</v>
      </c>
      <c r="BT26" s="52">
        <f>IF('BREAK-EVEN CALCULATOR'!$H$12=TRUE,ROUNDDOWN('BREAK-EVEN CALCULATOR'!$D$6*'BREAK-EVEN CALCULATOR'!$D$9*BT$24,0),0)</f>
        <v>318</v>
      </c>
      <c r="BU26" s="52">
        <f>IF('BREAK-EVEN CALCULATOR'!$H$12=TRUE,ROUNDDOWN('BREAK-EVEN CALCULATOR'!$D$6*'BREAK-EVEN CALCULATOR'!$D$9*BU$24,0),0)</f>
        <v>323</v>
      </c>
      <c r="BV26" s="52">
        <f>IF('BREAK-EVEN CALCULATOR'!$H$12=TRUE,ROUNDDOWN('BREAK-EVEN CALCULATOR'!$D$6*'BREAK-EVEN CALCULATOR'!$D$9*BV$24,0),0)</f>
        <v>327</v>
      </c>
      <c r="BW26" s="52">
        <f>IF('BREAK-EVEN CALCULATOR'!$H$12=TRUE,ROUNDDOWN('BREAK-EVEN CALCULATOR'!$D$6*'BREAK-EVEN CALCULATOR'!$D$9*BW$24,0),0)</f>
        <v>332</v>
      </c>
      <c r="BX26" s="52">
        <f>IF('BREAK-EVEN CALCULATOR'!$H$12=TRUE,ROUNDDOWN('BREAK-EVEN CALCULATOR'!$D$6*'BREAK-EVEN CALCULATOR'!$D$9*BX$24,0),0)</f>
        <v>336</v>
      </c>
      <c r="BY26" s="52">
        <f>IF('BREAK-EVEN CALCULATOR'!$H$12=TRUE,ROUNDDOWN('BREAK-EVEN CALCULATOR'!$D$6*'BREAK-EVEN CALCULATOR'!$D$9*BY$24,0),0)</f>
        <v>341</v>
      </c>
      <c r="BZ26" s="52">
        <f>IF('BREAK-EVEN CALCULATOR'!$H$12=TRUE,ROUNDDOWN('BREAK-EVEN CALCULATOR'!$D$6*'BREAK-EVEN CALCULATOR'!$D$9*BZ$24,0),0)</f>
        <v>345</v>
      </c>
      <c r="CA26" s="52">
        <f>IF('BREAK-EVEN CALCULATOR'!$H$12=TRUE,ROUNDDOWN('BREAK-EVEN CALCULATOR'!$D$6*'BREAK-EVEN CALCULATOR'!$D$9*CA$24,0),0)</f>
        <v>350</v>
      </c>
      <c r="CB26" s="52">
        <f>IF('BREAK-EVEN CALCULATOR'!$H$12=TRUE,ROUNDDOWN('BREAK-EVEN CALCULATOR'!$D$6*'BREAK-EVEN CALCULATOR'!$D$9*CB$24,0),0)</f>
        <v>354</v>
      </c>
      <c r="CC26" s="52">
        <f>IF('BREAK-EVEN CALCULATOR'!$H$12=TRUE,ROUNDDOWN('BREAK-EVEN CALCULATOR'!$D$6*'BREAK-EVEN CALCULATOR'!$D$9*CC$24,0),0)</f>
        <v>359</v>
      </c>
      <c r="CD26" s="52">
        <f>IF('BREAK-EVEN CALCULATOR'!$H$12=TRUE,ROUNDDOWN('BREAK-EVEN CALCULATOR'!$D$6*'BREAK-EVEN CALCULATOR'!$D$9*CD$24,0),0)</f>
        <v>363</v>
      </c>
      <c r="CE26" s="52">
        <f>IF('BREAK-EVEN CALCULATOR'!$H$12=TRUE,ROUNDDOWN('BREAK-EVEN CALCULATOR'!$D$6*'BREAK-EVEN CALCULATOR'!$D$9*CE$24,0),0)</f>
        <v>368</v>
      </c>
      <c r="CF26" s="52">
        <f>IF('BREAK-EVEN CALCULATOR'!$H$12=TRUE,ROUNDDOWN('BREAK-EVEN CALCULATOR'!$D$6*'BREAK-EVEN CALCULATOR'!$D$9*CF$24,0),0)</f>
        <v>372</v>
      </c>
      <c r="CG26" s="52">
        <f>IF('BREAK-EVEN CALCULATOR'!$H$12=TRUE,ROUNDDOWN('BREAK-EVEN CALCULATOR'!$D$6*'BREAK-EVEN CALCULATOR'!$D$9*CG$24,0),0)</f>
        <v>376</v>
      </c>
      <c r="CH26" s="52">
        <f>IF('BREAK-EVEN CALCULATOR'!$H$12=TRUE,ROUNDDOWN('BREAK-EVEN CALCULATOR'!$D$6*'BREAK-EVEN CALCULATOR'!$D$9*CH$24,0),0)</f>
        <v>381</v>
      </c>
      <c r="CI26" s="52">
        <f>IF('BREAK-EVEN CALCULATOR'!$H$12=TRUE,ROUNDDOWN('BREAK-EVEN CALCULATOR'!$D$6*'BREAK-EVEN CALCULATOR'!$D$9*CI$24,0),0)</f>
        <v>385</v>
      </c>
      <c r="CJ26" s="52">
        <f>IF('BREAK-EVEN CALCULATOR'!$H$12=TRUE,ROUNDDOWN('BREAK-EVEN CALCULATOR'!$D$6*'BREAK-EVEN CALCULATOR'!$D$9*CJ$24,0),0)</f>
        <v>390</v>
      </c>
      <c r="CK26" s="52">
        <f>IF('BREAK-EVEN CALCULATOR'!$H$12=TRUE,ROUNDDOWN('BREAK-EVEN CALCULATOR'!$D$6*'BREAK-EVEN CALCULATOR'!$D$9*CK$24,0),0)</f>
        <v>394</v>
      </c>
      <c r="CL26" s="52">
        <f>IF('BREAK-EVEN CALCULATOR'!$H$12=TRUE,ROUNDDOWN('BREAK-EVEN CALCULATOR'!$D$6*'BREAK-EVEN CALCULATOR'!$D$9*CL$24,0),0)</f>
        <v>399</v>
      </c>
      <c r="CM26" s="52">
        <f>IF('BREAK-EVEN CALCULATOR'!$H$12=TRUE,ROUNDDOWN('BREAK-EVEN CALCULATOR'!$D$6*'BREAK-EVEN CALCULATOR'!$D$9*CM$24,0),0)</f>
        <v>403</v>
      </c>
      <c r="CN26" s="52">
        <f>IF('BREAK-EVEN CALCULATOR'!$H$12=TRUE,ROUNDDOWN('BREAK-EVEN CALCULATOR'!$D$6*'BREAK-EVEN CALCULATOR'!$D$9*CN$24,0),0)</f>
        <v>408</v>
      </c>
      <c r="CO26" s="52">
        <f>IF('BREAK-EVEN CALCULATOR'!$H$12=TRUE,ROUNDDOWN('BREAK-EVEN CALCULATOR'!$D$6*'BREAK-EVEN CALCULATOR'!$D$9*CO$24,0),0)</f>
        <v>412</v>
      </c>
      <c r="CP26" s="52">
        <f>IF('BREAK-EVEN CALCULATOR'!$H$12=TRUE,ROUNDDOWN('BREAK-EVEN CALCULATOR'!$D$6*'BREAK-EVEN CALCULATOR'!$D$9*CP$24,0),0)</f>
        <v>417</v>
      </c>
      <c r="CQ26" s="52">
        <f>IF('BREAK-EVEN CALCULATOR'!$H$12=TRUE,ROUNDDOWN('BREAK-EVEN CALCULATOR'!$D$6*'BREAK-EVEN CALCULATOR'!$D$9*CQ$24,0),0)</f>
        <v>421</v>
      </c>
      <c r="CR26" s="52">
        <f>IF('BREAK-EVEN CALCULATOR'!$H$12=TRUE,ROUNDDOWN('BREAK-EVEN CALCULATOR'!$D$6*'BREAK-EVEN CALCULATOR'!$D$9*CR$24,0),0)</f>
        <v>426</v>
      </c>
      <c r="CS26" s="52">
        <f>IF('BREAK-EVEN CALCULATOR'!$H$12=TRUE,ROUNDDOWN('BREAK-EVEN CALCULATOR'!$D$6*'BREAK-EVEN CALCULATOR'!$D$9*CS$24,0),0)</f>
        <v>430</v>
      </c>
      <c r="CT26" s="52">
        <f>IF('BREAK-EVEN CALCULATOR'!$H$12=TRUE,ROUNDDOWN('BREAK-EVEN CALCULATOR'!$D$6*'BREAK-EVEN CALCULATOR'!$D$9*CT$24,0),0)</f>
        <v>435</v>
      </c>
      <c r="CU26" s="52">
        <f>IF('BREAK-EVEN CALCULATOR'!$H$12=TRUE,ROUNDDOWN('BREAK-EVEN CALCULATOR'!$D$6*'BREAK-EVEN CALCULATOR'!$D$9*CU$24,0),0)</f>
        <v>439</v>
      </c>
      <c r="CV26" s="52">
        <f>IF('BREAK-EVEN CALCULATOR'!$H$12=TRUE,ROUNDDOWN('BREAK-EVEN CALCULATOR'!$D$6*'BREAK-EVEN CALCULATOR'!$D$9*CV$24,0),0)</f>
        <v>444</v>
      </c>
      <c r="CW26" s="52">
        <f>IF('BREAK-EVEN CALCULATOR'!$H$12=TRUE,ROUNDDOWN('BREAK-EVEN CALCULATOR'!$D$6*'BREAK-EVEN CALCULATOR'!$D$9*CW$24,0),0)</f>
        <v>448</v>
      </c>
    </row>
    <row r="27" spans="1:101" ht="16" x14ac:dyDescent="0.2">
      <c r="A27" s="53" t="s">
        <v>30</v>
      </c>
      <c r="B27" s="52">
        <f>IF('BREAK-EVEN CALCULATOR'!$H$12=TRUE,SUM(B$25:B$26),0)</f>
        <v>50</v>
      </c>
      <c r="C27" s="52">
        <f>IF('BREAK-EVEN CALCULATOR'!$H$12=TRUE,SUM(C$25:C$26),0)</f>
        <v>101</v>
      </c>
      <c r="D27" s="52">
        <f>IF('BREAK-EVEN CALCULATOR'!$H$12=TRUE,SUM(D$25:D$26),0)</f>
        <v>152</v>
      </c>
      <c r="E27" s="52">
        <f>IF('BREAK-EVEN CALCULATOR'!$H$12=TRUE,SUM(E$25:E$26),0)</f>
        <v>203</v>
      </c>
      <c r="F27" s="52">
        <f>IF('BREAK-EVEN CALCULATOR'!$H$12=TRUE,SUM(F$25:F$26),0)</f>
        <v>254</v>
      </c>
      <c r="G27" s="52">
        <f>IF('BREAK-EVEN CALCULATOR'!$H$12=TRUE,SUM(G$25:G$26),0)</f>
        <v>305</v>
      </c>
      <c r="H27" s="52">
        <f>IF('BREAK-EVEN CALCULATOR'!$H$12=TRUE,SUM(H$25:H$26),0)</f>
        <v>356</v>
      </c>
      <c r="I27" s="52">
        <f>IF('BREAK-EVEN CALCULATOR'!$H$12=TRUE,SUM(I$25:I$26),0)</f>
        <v>407</v>
      </c>
      <c r="J27" s="52">
        <f>IF('BREAK-EVEN CALCULATOR'!$H$12=TRUE,SUM(J$25:J$26),0)</f>
        <v>458</v>
      </c>
      <c r="K27" s="52">
        <f>IF('BREAK-EVEN CALCULATOR'!$H$12=TRUE,SUM(K$25:K$26),0)</f>
        <v>509</v>
      </c>
      <c r="L27" s="52">
        <f>IF('BREAK-EVEN CALCULATOR'!$H$12=TRUE,SUM(L$25:L$26),0)</f>
        <v>560</v>
      </c>
      <c r="M27" s="52">
        <f>IF('BREAK-EVEN CALCULATOR'!$H$12=TRUE,SUM(M$25:M$26),0)</f>
        <v>611</v>
      </c>
      <c r="N27" s="52">
        <f>IF('BREAK-EVEN CALCULATOR'!$H$12=TRUE,SUM(N$25:N$26),0)</f>
        <v>662</v>
      </c>
      <c r="O27" s="52">
        <f>IF('BREAK-EVEN CALCULATOR'!$H$12=TRUE,SUM(O$25:O$26),0)</f>
        <v>713</v>
      </c>
      <c r="P27" s="52">
        <f>IF('BREAK-EVEN CALCULATOR'!$H$12=TRUE,SUM(P$25:P$26),0)</f>
        <v>764</v>
      </c>
      <c r="Q27" s="52">
        <f>IF('BREAK-EVEN CALCULATOR'!$H$12=TRUE,SUM(Q$25:Q$26),0)</f>
        <v>815</v>
      </c>
      <c r="R27" s="52">
        <f>IF('BREAK-EVEN CALCULATOR'!$H$12=TRUE,SUM(R$25:R$26),0)</f>
        <v>866</v>
      </c>
      <c r="S27" s="52">
        <f>IF('BREAK-EVEN CALCULATOR'!$H$12=TRUE,SUM(S$25:S$26),0)</f>
        <v>917</v>
      </c>
      <c r="T27" s="52">
        <f>IF('BREAK-EVEN CALCULATOR'!$H$12=TRUE,SUM(T$25:T$26),0)</f>
        <v>968</v>
      </c>
      <c r="U27" s="52">
        <f>IF('BREAK-EVEN CALCULATOR'!$H$12=TRUE,SUM(U$25:U$26),0)</f>
        <v>1019</v>
      </c>
      <c r="V27" s="52">
        <f>IF('BREAK-EVEN CALCULATOR'!$H$12=TRUE,SUM(V$25:V$26),0)</f>
        <v>1070</v>
      </c>
      <c r="W27" s="52">
        <f>IF('BREAK-EVEN CALCULATOR'!$H$12=TRUE,SUM(W$25:W$26),0)</f>
        <v>1121</v>
      </c>
      <c r="X27" s="52">
        <f>IF('BREAK-EVEN CALCULATOR'!$H$12=TRUE,SUM(X$25:X$26),0)</f>
        <v>1172</v>
      </c>
      <c r="Y27" s="52">
        <f>IF('BREAK-EVEN CALCULATOR'!$H$12=TRUE,SUM(Y$25:Y$26),0)</f>
        <v>1223</v>
      </c>
      <c r="Z27" s="52">
        <f>IF('BREAK-EVEN CALCULATOR'!$H$12=TRUE,SUM(Z$25:Z$26),0)</f>
        <v>1274</v>
      </c>
      <c r="AA27" s="52">
        <f>IF('BREAK-EVEN CALCULATOR'!$H$12=TRUE,SUM(AA$25:AA$26),0)</f>
        <v>1325</v>
      </c>
      <c r="AB27" s="52">
        <f>IF('BREAK-EVEN CALCULATOR'!$H$12=TRUE,SUM(AB$25:AB$26),0)</f>
        <v>1376</v>
      </c>
      <c r="AC27" s="52">
        <f>IF('BREAK-EVEN CALCULATOR'!$H$12=TRUE,SUM(AC$25:AC$26),0)</f>
        <v>1427</v>
      </c>
      <c r="AD27" s="52">
        <f>IF('BREAK-EVEN CALCULATOR'!$H$12=TRUE,SUM(AD$25:AD$26),0)</f>
        <v>1478</v>
      </c>
      <c r="AE27" s="52">
        <f>IF('BREAK-EVEN CALCULATOR'!$H$12=TRUE,SUM(AE$25:AE$26),0)</f>
        <v>1529</v>
      </c>
      <c r="AF27" s="52">
        <f>IF('BREAK-EVEN CALCULATOR'!$H$12=TRUE,SUM(AF$25:AF$26),0)</f>
        <v>1580</v>
      </c>
      <c r="AG27" s="52">
        <f>IF('BREAK-EVEN CALCULATOR'!$H$12=TRUE,SUM(AG$25:AG$26),0)</f>
        <v>1631</v>
      </c>
      <c r="AH27" s="52">
        <f>IF('BREAK-EVEN CALCULATOR'!$H$12=TRUE,SUM(AH$25:AH$26),0)</f>
        <v>1682</v>
      </c>
      <c r="AI27" s="52">
        <f>IF('BREAK-EVEN CALCULATOR'!$H$12=TRUE,SUM(AI$25:AI$26),0)</f>
        <v>1733</v>
      </c>
      <c r="AJ27" s="52">
        <f>IF('BREAK-EVEN CALCULATOR'!$H$12=TRUE,SUM(AJ$25:AJ$26),0)</f>
        <v>1784</v>
      </c>
      <c r="AK27" s="52">
        <f>IF('BREAK-EVEN CALCULATOR'!$H$12=TRUE,SUM(AK$25:AK$26),0)</f>
        <v>1835</v>
      </c>
      <c r="AL27" s="52">
        <f>IF('BREAK-EVEN CALCULATOR'!$H$12=TRUE,SUM(AL$25:AL$26),0)</f>
        <v>1886</v>
      </c>
      <c r="AM27" s="52">
        <f>IF('BREAK-EVEN CALCULATOR'!$H$12=TRUE,SUM(AM$25:AM$26),0)</f>
        <v>1937</v>
      </c>
      <c r="AN27" s="52">
        <f>IF('BREAK-EVEN CALCULATOR'!$H$12=TRUE,SUM(AN$25:AN$26),0)</f>
        <v>1988</v>
      </c>
      <c r="AO27" s="52">
        <f>IF('BREAK-EVEN CALCULATOR'!$H$12=TRUE,SUM(AO$25:AO$26),0)</f>
        <v>2039</v>
      </c>
      <c r="AP27" s="52">
        <f>IF('BREAK-EVEN CALCULATOR'!$H$12=TRUE,SUM(AP$25:AP$26),0)</f>
        <v>2090</v>
      </c>
      <c r="AQ27" s="52">
        <f>IF('BREAK-EVEN CALCULATOR'!$H$12=TRUE,SUM(AQ$25:AQ$26),0)</f>
        <v>2141</v>
      </c>
      <c r="AR27" s="52">
        <f>IF('BREAK-EVEN CALCULATOR'!$H$12=TRUE,SUM(AR$25:AR$26),0)</f>
        <v>2192</v>
      </c>
      <c r="AS27" s="52">
        <f>IF('BREAK-EVEN CALCULATOR'!$H$12=TRUE,SUM(AS$25:AS$26),0)</f>
        <v>2243</v>
      </c>
      <c r="AT27" s="52">
        <f>IF('BREAK-EVEN CALCULATOR'!$H$12=TRUE,SUM(AT$25:AT$26),0)</f>
        <v>2294</v>
      </c>
      <c r="AU27" s="52">
        <f>IF('BREAK-EVEN CALCULATOR'!$H$12=TRUE,SUM(AU$25:AU$26),0)</f>
        <v>2345</v>
      </c>
      <c r="AV27" s="52">
        <f>IF('BREAK-EVEN CALCULATOR'!$H$12=TRUE,SUM(AV$25:AV$26),0)</f>
        <v>2396</v>
      </c>
      <c r="AW27" s="52">
        <f>IF('BREAK-EVEN CALCULATOR'!$H$12=TRUE,SUM(AW$25:AW$26),0)</f>
        <v>2447</v>
      </c>
      <c r="AX27" s="52">
        <f>IF('BREAK-EVEN CALCULATOR'!$H$12=TRUE,SUM(AX$25:AX$26),0)</f>
        <v>2498</v>
      </c>
      <c r="AY27" s="52">
        <f>IF('BREAK-EVEN CALCULATOR'!$H$12=TRUE,SUM(AY$25:AY$26),0)</f>
        <v>2549</v>
      </c>
      <c r="AZ27" s="52">
        <f>IF('BREAK-EVEN CALCULATOR'!$H$12=TRUE,SUM(AZ$25:AZ$26),0)</f>
        <v>2600</v>
      </c>
      <c r="BA27" s="52">
        <f>IF('BREAK-EVEN CALCULATOR'!$H$12=TRUE,SUM(BA$25:BA$26),0)</f>
        <v>2651</v>
      </c>
      <c r="BB27" s="52">
        <f>IF('BREAK-EVEN CALCULATOR'!$H$12=TRUE,SUM(BB$25:BB$26),0)</f>
        <v>2702</v>
      </c>
      <c r="BC27" s="52">
        <f>IF('BREAK-EVEN CALCULATOR'!$H$12=TRUE,SUM(BC$25:BC$26),0)</f>
        <v>2753</v>
      </c>
      <c r="BD27" s="52">
        <f>IF('BREAK-EVEN CALCULATOR'!$H$12=TRUE,SUM(BD$25:BD$26),0)</f>
        <v>2804</v>
      </c>
      <c r="BE27" s="52">
        <f>IF('BREAK-EVEN CALCULATOR'!$H$12=TRUE,SUM(BE$25:BE$26),0)</f>
        <v>2855</v>
      </c>
      <c r="BF27" s="52">
        <f>IF('BREAK-EVEN CALCULATOR'!$H$12=TRUE,SUM(BF$25:BF$26),0)</f>
        <v>2906</v>
      </c>
      <c r="BG27" s="52">
        <f>IF('BREAK-EVEN CALCULATOR'!$H$12=TRUE,SUM(BG$25:BG$26),0)</f>
        <v>2957</v>
      </c>
      <c r="BH27" s="52">
        <f>IF('BREAK-EVEN CALCULATOR'!$H$12=TRUE,SUM(BH$25:BH$26),0)</f>
        <v>3008</v>
      </c>
      <c r="BI27" s="52">
        <f>IF('BREAK-EVEN CALCULATOR'!$H$12=TRUE,SUM(BI$25:BI$26),0)</f>
        <v>3059</v>
      </c>
      <c r="BJ27" s="52">
        <f>IF('BREAK-EVEN CALCULATOR'!$H$12=TRUE,SUM(BJ$25:BJ$26),0)</f>
        <v>3110</v>
      </c>
      <c r="BK27" s="52">
        <f>IF('BREAK-EVEN CALCULATOR'!$H$12=TRUE,SUM(BK$25:BK$26),0)</f>
        <v>3161</v>
      </c>
      <c r="BL27" s="52">
        <f>IF('BREAK-EVEN CALCULATOR'!$H$12=TRUE,SUM(BL$25:BL$26),0)</f>
        <v>3212</v>
      </c>
      <c r="BM27" s="52">
        <f>IF('BREAK-EVEN CALCULATOR'!$H$12=TRUE,SUM(BM$25:BM$26),0)</f>
        <v>3263</v>
      </c>
      <c r="BN27" s="52">
        <f>IF('BREAK-EVEN CALCULATOR'!$H$12=TRUE,SUM(BN$25:BN$26),0)</f>
        <v>3314</v>
      </c>
      <c r="BO27" s="52">
        <f>IF('BREAK-EVEN CALCULATOR'!$H$12=TRUE,SUM(BO$25:BO$26),0)</f>
        <v>3365</v>
      </c>
      <c r="BP27" s="52">
        <f>IF('BREAK-EVEN CALCULATOR'!$H$12=TRUE,SUM(BP$25:BP$26),0)</f>
        <v>3416</v>
      </c>
      <c r="BQ27" s="52">
        <f>IF('BREAK-EVEN CALCULATOR'!$H$12=TRUE,SUM(BQ$25:BQ$26),0)</f>
        <v>3467</v>
      </c>
      <c r="BR27" s="52">
        <f>IF('BREAK-EVEN CALCULATOR'!$H$12=TRUE,SUM(BR$25:BR$26),0)</f>
        <v>3518</v>
      </c>
      <c r="BS27" s="52">
        <f>IF('BREAK-EVEN CALCULATOR'!$H$12=TRUE,SUM(BS$25:BS$26),0)</f>
        <v>3569</v>
      </c>
      <c r="BT27" s="52">
        <f>IF('BREAK-EVEN CALCULATOR'!$H$12=TRUE,SUM(BT$25:BT$26),0)</f>
        <v>3620</v>
      </c>
      <c r="BU27" s="52">
        <f>IF('BREAK-EVEN CALCULATOR'!$H$12=TRUE,SUM(BU$25:BU$26),0)</f>
        <v>3671</v>
      </c>
      <c r="BV27" s="52">
        <f>IF('BREAK-EVEN CALCULATOR'!$H$12=TRUE,SUM(BV$25:BV$26),0)</f>
        <v>3722</v>
      </c>
      <c r="BW27" s="52">
        <f>IF('BREAK-EVEN CALCULATOR'!$H$12=TRUE,SUM(BW$25:BW$26),0)</f>
        <v>3773</v>
      </c>
      <c r="BX27" s="52">
        <f>IF('BREAK-EVEN CALCULATOR'!$H$12=TRUE,SUM(BX$25:BX$26),0)</f>
        <v>3824</v>
      </c>
      <c r="BY27" s="52">
        <f>IF('BREAK-EVEN CALCULATOR'!$H$12=TRUE,SUM(BY$25:BY$26),0)</f>
        <v>3875</v>
      </c>
      <c r="BZ27" s="52">
        <f>IF('BREAK-EVEN CALCULATOR'!$H$12=TRUE,SUM(BZ$25:BZ$26),0)</f>
        <v>3926</v>
      </c>
      <c r="CA27" s="52">
        <f>IF('BREAK-EVEN CALCULATOR'!$H$12=TRUE,SUM(CA$25:CA$26),0)</f>
        <v>3977</v>
      </c>
      <c r="CB27" s="52">
        <f>IF('BREAK-EVEN CALCULATOR'!$H$12=TRUE,SUM(CB$25:CB$26),0)</f>
        <v>4028</v>
      </c>
      <c r="CC27" s="52">
        <f>IF('BREAK-EVEN CALCULATOR'!$H$12=TRUE,SUM(CC$25:CC$26),0)</f>
        <v>4079</v>
      </c>
      <c r="CD27" s="52">
        <f>IF('BREAK-EVEN CALCULATOR'!$H$12=TRUE,SUM(CD$25:CD$26),0)</f>
        <v>4130</v>
      </c>
      <c r="CE27" s="52">
        <f>IF('BREAK-EVEN CALCULATOR'!$H$12=TRUE,SUM(CE$25:CE$26),0)</f>
        <v>4181</v>
      </c>
      <c r="CF27" s="52">
        <f>IF('BREAK-EVEN CALCULATOR'!$H$12=TRUE,SUM(CF$25:CF$26),0)</f>
        <v>4232</v>
      </c>
      <c r="CG27" s="52">
        <f>IF('BREAK-EVEN CALCULATOR'!$H$12=TRUE,SUM(CG$25:CG$26),0)</f>
        <v>4283</v>
      </c>
      <c r="CH27" s="52">
        <f>IF('BREAK-EVEN CALCULATOR'!$H$12=TRUE,SUM(CH$25:CH$26),0)</f>
        <v>4334</v>
      </c>
      <c r="CI27" s="52">
        <f>IF('BREAK-EVEN CALCULATOR'!$H$12=TRUE,SUM(CI$25:CI$26),0)</f>
        <v>4385</v>
      </c>
      <c r="CJ27" s="52">
        <f>IF('BREAK-EVEN CALCULATOR'!$H$12=TRUE,SUM(CJ$25:CJ$26),0)</f>
        <v>4436</v>
      </c>
      <c r="CK27" s="52">
        <f>IF('BREAK-EVEN CALCULATOR'!$H$12=TRUE,SUM(CK$25:CK$26),0)</f>
        <v>4487</v>
      </c>
      <c r="CL27" s="52">
        <f>IF('BREAK-EVEN CALCULATOR'!$H$12=TRUE,SUM(CL$25:CL$26),0)</f>
        <v>4538</v>
      </c>
      <c r="CM27" s="52">
        <f>IF('BREAK-EVEN CALCULATOR'!$H$12=TRUE,SUM(CM$25:CM$26),0)</f>
        <v>4589</v>
      </c>
      <c r="CN27" s="52">
        <f>IF('BREAK-EVEN CALCULATOR'!$H$12=TRUE,SUM(CN$25:CN$26),0)</f>
        <v>4640</v>
      </c>
      <c r="CO27" s="52">
        <f>IF('BREAK-EVEN CALCULATOR'!$H$12=TRUE,SUM(CO$25:CO$26),0)</f>
        <v>4691</v>
      </c>
      <c r="CP27" s="52">
        <f>IF('BREAK-EVEN CALCULATOR'!$H$12=TRUE,SUM(CP$25:CP$26),0)</f>
        <v>4742</v>
      </c>
      <c r="CQ27" s="52">
        <f>IF('BREAK-EVEN CALCULATOR'!$H$12=TRUE,SUM(CQ$25:CQ$26),0)</f>
        <v>4793</v>
      </c>
      <c r="CR27" s="52">
        <f>IF('BREAK-EVEN CALCULATOR'!$H$12=TRUE,SUM(CR$25:CR$26),0)</f>
        <v>4844</v>
      </c>
      <c r="CS27" s="52">
        <f>IF('BREAK-EVEN CALCULATOR'!$H$12=TRUE,SUM(CS$25:CS$26),0)</f>
        <v>4895</v>
      </c>
      <c r="CT27" s="52">
        <f>IF('BREAK-EVEN CALCULATOR'!$H$12=TRUE,SUM(CT$25:CT$26),0)</f>
        <v>4946</v>
      </c>
      <c r="CU27" s="52">
        <f>IF('BREAK-EVEN CALCULATOR'!$H$12=TRUE,SUM(CU$25:CU$26),0)</f>
        <v>4997</v>
      </c>
      <c r="CV27" s="52">
        <f>IF('BREAK-EVEN CALCULATOR'!$H$12=TRUE,SUM(CV$25:CV$26),0)</f>
        <v>5048</v>
      </c>
      <c r="CW27" s="52">
        <f>IF('BREAK-EVEN CALCULATOR'!$H$12=TRUE,SUM(CW$25:CW$26),0)</f>
        <v>5099</v>
      </c>
    </row>
    <row r="28" spans="1:101" ht="16" x14ac:dyDescent="0.2">
      <c r="A28" s="51" t="s">
        <v>59</v>
      </c>
      <c r="B28" s="48">
        <f>IF('BREAK-EVEN CALCULATOR'!$H$12=TRUE,B$27/'BREAK-EVEN CALCULATOR'!$D$21,0)</f>
        <v>2.7777777777777777</v>
      </c>
      <c r="C28" s="48">
        <f>IF('BREAK-EVEN CALCULATOR'!$H$12=TRUE,C$27/'BREAK-EVEN CALCULATOR'!$D$21,0)</f>
        <v>5.6111111111111107</v>
      </c>
      <c r="D28" s="48">
        <f>IF('BREAK-EVEN CALCULATOR'!$H$12=TRUE,D$27/'BREAK-EVEN CALCULATOR'!$D$21,0)</f>
        <v>8.4444444444444446</v>
      </c>
      <c r="E28" s="48">
        <f>IF('BREAK-EVEN CALCULATOR'!$H$12=TRUE,E$27/'BREAK-EVEN CALCULATOR'!$D$21,0)</f>
        <v>11.277777777777779</v>
      </c>
      <c r="F28" s="48">
        <f>IF('BREAK-EVEN CALCULATOR'!$H$12=TRUE,F$27/'BREAK-EVEN CALCULATOR'!$D$21,0)</f>
        <v>14.111111111111111</v>
      </c>
      <c r="G28" s="48">
        <f>IF('BREAK-EVEN CALCULATOR'!$H$12=TRUE,G$27/'BREAK-EVEN CALCULATOR'!$D$21,0)</f>
        <v>16.944444444444443</v>
      </c>
      <c r="H28" s="48">
        <f>IF('BREAK-EVEN CALCULATOR'!$H$12=TRUE,H$27/'BREAK-EVEN CALCULATOR'!$D$21,0)</f>
        <v>19.777777777777779</v>
      </c>
      <c r="I28" s="48">
        <f>IF('BREAK-EVEN CALCULATOR'!$H$12=TRUE,I$27/'BREAK-EVEN CALCULATOR'!$D$21,0)</f>
        <v>22.611111111111111</v>
      </c>
      <c r="J28" s="48">
        <f>IF('BREAK-EVEN CALCULATOR'!$H$12=TRUE,J$27/'BREAK-EVEN CALCULATOR'!$D$21,0)</f>
        <v>25.444444444444443</v>
      </c>
      <c r="K28" s="48">
        <f>IF('BREAK-EVEN CALCULATOR'!$H$12=TRUE,K$27/'BREAK-EVEN CALCULATOR'!$D$21,0)</f>
        <v>28.277777777777779</v>
      </c>
      <c r="L28" s="48">
        <f>IF('BREAK-EVEN CALCULATOR'!$H$12=TRUE,L$27/'BREAK-EVEN CALCULATOR'!$D$21,0)</f>
        <v>31.111111111111111</v>
      </c>
      <c r="M28" s="48">
        <f>IF('BREAK-EVEN CALCULATOR'!$H$12=TRUE,M$27/'BREAK-EVEN CALCULATOR'!$D$21,0)</f>
        <v>33.944444444444443</v>
      </c>
      <c r="N28" s="48">
        <f>IF('BREAK-EVEN CALCULATOR'!$H$12=TRUE,N$27/'BREAK-EVEN CALCULATOR'!$D$21,0)</f>
        <v>36.777777777777779</v>
      </c>
      <c r="O28" s="48">
        <f>IF('BREAK-EVEN CALCULATOR'!$H$12=TRUE,O$27/'BREAK-EVEN CALCULATOR'!$D$21,0)</f>
        <v>39.611111111111114</v>
      </c>
      <c r="P28" s="48">
        <f>IF('BREAK-EVEN CALCULATOR'!$H$12=TRUE,P$27/'BREAK-EVEN CALCULATOR'!$D$21,0)</f>
        <v>42.444444444444443</v>
      </c>
      <c r="Q28" s="48">
        <f>IF('BREAK-EVEN CALCULATOR'!$H$12=TRUE,Q$27/'BREAK-EVEN CALCULATOR'!$D$21,0)</f>
        <v>45.277777777777779</v>
      </c>
      <c r="R28" s="48">
        <f>IF('BREAK-EVEN CALCULATOR'!$H$12=TRUE,R$27/'BREAK-EVEN CALCULATOR'!$D$21,0)</f>
        <v>48.111111111111114</v>
      </c>
      <c r="S28" s="48">
        <f>IF('BREAK-EVEN CALCULATOR'!$H$12=TRUE,S$27/'BREAK-EVEN CALCULATOR'!$D$21,0)</f>
        <v>50.944444444444443</v>
      </c>
      <c r="T28" s="48">
        <f>IF('BREAK-EVEN CALCULATOR'!$H$12=TRUE,T$27/'BREAK-EVEN CALCULATOR'!$D$21,0)</f>
        <v>53.777777777777779</v>
      </c>
      <c r="U28" s="48">
        <f>IF('BREAK-EVEN CALCULATOR'!$H$12=TRUE,U$27/'BREAK-EVEN CALCULATOR'!$D$21,0)</f>
        <v>56.611111111111114</v>
      </c>
      <c r="V28" s="48">
        <f>IF('BREAK-EVEN CALCULATOR'!$H$12=TRUE,V$27/'BREAK-EVEN CALCULATOR'!$D$21,0)</f>
        <v>59.444444444444443</v>
      </c>
      <c r="W28" s="48">
        <f>IF('BREAK-EVEN CALCULATOR'!$H$12=TRUE,W$27/'BREAK-EVEN CALCULATOR'!$D$21,0)</f>
        <v>62.277777777777779</v>
      </c>
      <c r="X28" s="48">
        <f>IF('BREAK-EVEN CALCULATOR'!$H$12=TRUE,X$27/'BREAK-EVEN CALCULATOR'!$D$21,0)</f>
        <v>65.111111111111114</v>
      </c>
      <c r="Y28" s="48">
        <f>IF('BREAK-EVEN CALCULATOR'!$H$12=TRUE,Y$27/'BREAK-EVEN CALCULATOR'!$D$21,0)</f>
        <v>67.944444444444443</v>
      </c>
      <c r="Z28" s="48">
        <f>IF('BREAK-EVEN CALCULATOR'!$H$12=TRUE,Z$27/'BREAK-EVEN CALCULATOR'!$D$21,0)</f>
        <v>70.777777777777771</v>
      </c>
      <c r="AA28" s="48">
        <f>IF('BREAK-EVEN CALCULATOR'!$H$12=TRUE,AA$27/'BREAK-EVEN CALCULATOR'!$D$21,0)</f>
        <v>73.611111111111114</v>
      </c>
      <c r="AB28" s="48">
        <f>IF('BREAK-EVEN CALCULATOR'!$H$12=TRUE,AB$27/'BREAK-EVEN CALCULATOR'!$D$21,0)</f>
        <v>76.444444444444443</v>
      </c>
      <c r="AC28" s="48">
        <f>IF('BREAK-EVEN CALCULATOR'!$H$12=TRUE,AC$27/'BREAK-EVEN CALCULATOR'!$D$21,0)</f>
        <v>79.277777777777771</v>
      </c>
      <c r="AD28" s="48">
        <f>IF('BREAK-EVEN CALCULATOR'!$H$12=TRUE,AD$27/'BREAK-EVEN CALCULATOR'!$D$21,0)</f>
        <v>82.111111111111114</v>
      </c>
      <c r="AE28" s="48">
        <f>IF('BREAK-EVEN CALCULATOR'!$H$12=TRUE,AE$27/'BREAK-EVEN CALCULATOR'!$D$21,0)</f>
        <v>84.944444444444443</v>
      </c>
      <c r="AF28" s="48">
        <f>IF('BREAK-EVEN CALCULATOR'!$H$12=TRUE,AF$27/'BREAK-EVEN CALCULATOR'!$D$21,0)</f>
        <v>87.777777777777771</v>
      </c>
      <c r="AG28" s="48">
        <f>IF('BREAK-EVEN CALCULATOR'!$H$12=TRUE,AG$27/'BREAK-EVEN CALCULATOR'!$D$21,0)</f>
        <v>90.611111111111114</v>
      </c>
      <c r="AH28" s="48">
        <f>IF('BREAK-EVEN CALCULATOR'!$H$12=TRUE,AH$27/'BREAK-EVEN CALCULATOR'!$D$21,0)</f>
        <v>93.444444444444443</v>
      </c>
      <c r="AI28" s="48">
        <f>IF('BREAK-EVEN CALCULATOR'!$H$12=TRUE,AI$27/'BREAK-EVEN CALCULATOR'!$D$21,0)</f>
        <v>96.277777777777771</v>
      </c>
      <c r="AJ28" s="48">
        <f>IF('BREAK-EVEN CALCULATOR'!$H$12=TRUE,AJ$27/'BREAK-EVEN CALCULATOR'!$D$21,0)</f>
        <v>99.111111111111114</v>
      </c>
      <c r="AK28" s="48">
        <f>IF('BREAK-EVEN CALCULATOR'!$H$12=TRUE,AK$27/'BREAK-EVEN CALCULATOR'!$D$21,0)</f>
        <v>101.94444444444444</v>
      </c>
      <c r="AL28" s="48">
        <f>IF('BREAK-EVEN CALCULATOR'!$H$12=TRUE,AL$27/'BREAK-EVEN CALCULATOR'!$D$21,0)</f>
        <v>104.77777777777777</v>
      </c>
      <c r="AM28" s="48">
        <f>IF('BREAK-EVEN CALCULATOR'!$H$12=TRUE,AM$27/'BREAK-EVEN CALCULATOR'!$D$21,0)</f>
        <v>107.61111111111111</v>
      </c>
      <c r="AN28" s="48">
        <f>IF('BREAK-EVEN CALCULATOR'!$H$12=TRUE,AN$27/'BREAK-EVEN CALCULATOR'!$D$21,0)</f>
        <v>110.44444444444444</v>
      </c>
      <c r="AO28" s="48">
        <f>IF('BREAK-EVEN CALCULATOR'!$H$12=TRUE,AO$27/'BREAK-EVEN CALCULATOR'!$D$21,0)</f>
        <v>113.27777777777777</v>
      </c>
      <c r="AP28" s="48">
        <f>IF('BREAK-EVEN CALCULATOR'!$H$12=TRUE,AP$27/'BREAK-EVEN CALCULATOR'!$D$21,0)</f>
        <v>116.11111111111111</v>
      </c>
      <c r="AQ28" s="48">
        <f>IF('BREAK-EVEN CALCULATOR'!$H$12=TRUE,AQ$27/'BREAK-EVEN CALCULATOR'!$D$21,0)</f>
        <v>118.94444444444444</v>
      </c>
      <c r="AR28" s="48">
        <f>IF('BREAK-EVEN CALCULATOR'!$H$12=TRUE,AR$27/'BREAK-EVEN CALCULATOR'!$D$21,0)</f>
        <v>121.77777777777777</v>
      </c>
      <c r="AS28" s="48">
        <f>IF('BREAK-EVEN CALCULATOR'!$H$12=TRUE,AS$27/'BREAK-EVEN CALCULATOR'!$D$21,0)</f>
        <v>124.61111111111111</v>
      </c>
      <c r="AT28" s="48">
        <f>IF('BREAK-EVEN CALCULATOR'!$H$12=TRUE,AT$27/'BREAK-EVEN CALCULATOR'!$D$21,0)</f>
        <v>127.44444444444444</v>
      </c>
      <c r="AU28" s="48">
        <f>IF('BREAK-EVEN CALCULATOR'!$H$12=TRUE,AU$27/'BREAK-EVEN CALCULATOR'!$D$21,0)</f>
        <v>130.27777777777777</v>
      </c>
      <c r="AV28" s="48">
        <f>IF('BREAK-EVEN CALCULATOR'!$H$12=TRUE,AV$27/'BREAK-EVEN CALCULATOR'!$D$21,0)</f>
        <v>133.11111111111111</v>
      </c>
      <c r="AW28" s="48">
        <f>IF('BREAK-EVEN CALCULATOR'!$H$12=TRUE,AW$27/'BREAK-EVEN CALCULATOR'!$D$21,0)</f>
        <v>135.94444444444446</v>
      </c>
      <c r="AX28" s="48">
        <f>IF('BREAK-EVEN CALCULATOR'!$H$12=TRUE,AX$27/'BREAK-EVEN CALCULATOR'!$D$21,0)</f>
        <v>138.77777777777777</v>
      </c>
      <c r="AY28" s="48">
        <f>IF('BREAK-EVEN CALCULATOR'!$H$12=TRUE,AY$27/'BREAK-EVEN CALCULATOR'!$D$21,0)</f>
        <v>141.61111111111111</v>
      </c>
      <c r="AZ28" s="48">
        <f>IF('BREAK-EVEN CALCULATOR'!$H$12=TRUE,AZ$27/'BREAK-EVEN CALCULATOR'!$D$21,0)</f>
        <v>144.44444444444446</v>
      </c>
      <c r="BA28" s="48">
        <f>IF('BREAK-EVEN CALCULATOR'!$H$12=TRUE,BA$27/'BREAK-EVEN CALCULATOR'!$D$21,0)</f>
        <v>147.27777777777777</v>
      </c>
      <c r="BB28" s="48">
        <f>IF('BREAK-EVEN CALCULATOR'!$H$12=TRUE,BB$27/'BREAK-EVEN CALCULATOR'!$D$21,0)</f>
        <v>150.11111111111111</v>
      </c>
      <c r="BC28" s="48">
        <f>IF('BREAK-EVEN CALCULATOR'!$H$12=TRUE,BC$27/'BREAK-EVEN CALCULATOR'!$D$21,0)</f>
        <v>152.94444444444446</v>
      </c>
      <c r="BD28" s="48">
        <f>IF('BREAK-EVEN CALCULATOR'!$H$12=TRUE,BD$27/'BREAK-EVEN CALCULATOR'!$D$21,0)</f>
        <v>155.77777777777777</v>
      </c>
      <c r="BE28" s="48">
        <f>IF('BREAK-EVEN CALCULATOR'!$H$12=TRUE,BE$27/'BREAK-EVEN CALCULATOR'!$D$21,0)</f>
        <v>158.61111111111111</v>
      </c>
      <c r="BF28" s="48">
        <f>IF('BREAK-EVEN CALCULATOR'!$H$12=TRUE,BF$27/'BREAK-EVEN CALCULATOR'!$D$21,0)</f>
        <v>161.44444444444446</v>
      </c>
      <c r="BG28" s="48">
        <f>IF('BREAK-EVEN CALCULATOR'!$H$12=TRUE,BG$27/'BREAK-EVEN CALCULATOR'!$D$21,0)</f>
        <v>164.27777777777777</v>
      </c>
      <c r="BH28" s="48">
        <f>IF('BREAK-EVEN CALCULATOR'!$H$12=TRUE,BH$27/'BREAK-EVEN CALCULATOR'!$D$21,0)</f>
        <v>167.11111111111111</v>
      </c>
      <c r="BI28" s="48">
        <f>IF('BREAK-EVEN CALCULATOR'!$H$12=TRUE,BI$27/'BREAK-EVEN CALCULATOR'!$D$21,0)</f>
        <v>169.94444444444446</v>
      </c>
      <c r="BJ28" s="48">
        <f>IF('BREAK-EVEN CALCULATOR'!$H$12=TRUE,BJ$27/'BREAK-EVEN CALCULATOR'!$D$21,0)</f>
        <v>172.77777777777777</v>
      </c>
      <c r="BK28" s="48">
        <f>IF('BREAK-EVEN CALCULATOR'!$H$12=TRUE,BK$27/'BREAK-EVEN CALCULATOR'!$D$21,0)</f>
        <v>175.61111111111111</v>
      </c>
      <c r="BL28" s="48">
        <f>IF('BREAK-EVEN CALCULATOR'!$H$12=TRUE,BL$27/'BREAK-EVEN CALCULATOR'!$D$21,0)</f>
        <v>178.44444444444446</v>
      </c>
      <c r="BM28" s="48">
        <f>IF('BREAK-EVEN CALCULATOR'!$H$12=TRUE,BM$27/'BREAK-EVEN CALCULATOR'!$D$21,0)</f>
        <v>181.27777777777777</v>
      </c>
      <c r="BN28" s="48">
        <f>IF('BREAK-EVEN CALCULATOR'!$H$12=TRUE,BN$27/'BREAK-EVEN CALCULATOR'!$D$21,0)</f>
        <v>184.11111111111111</v>
      </c>
      <c r="BO28" s="48">
        <f>IF('BREAK-EVEN CALCULATOR'!$H$12=TRUE,BO$27/'BREAK-EVEN CALCULATOR'!$D$21,0)</f>
        <v>186.94444444444446</v>
      </c>
      <c r="BP28" s="48">
        <f>IF('BREAK-EVEN CALCULATOR'!$H$12=TRUE,BP$27/'BREAK-EVEN CALCULATOR'!$D$21,0)</f>
        <v>189.77777777777777</v>
      </c>
      <c r="BQ28" s="48">
        <f>IF('BREAK-EVEN CALCULATOR'!$H$12=TRUE,BQ$27/'BREAK-EVEN CALCULATOR'!$D$21,0)</f>
        <v>192.61111111111111</v>
      </c>
      <c r="BR28" s="48">
        <f>IF('BREAK-EVEN CALCULATOR'!$H$12=TRUE,BR$27/'BREAK-EVEN CALCULATOR'!$D$21,0)</f>
        <v>195.44444444444446</v>
      </c>
      <c r="BS28" s="48">
        <f>IF('BREAK-EVEN CALCULATOR'!$H$12=TRUE,BS$27/'BREAK-EVEN CALCULATOR'!$D$21,0)</f>
        <v>198.27777777777777</v>
      </c>
      <c r="BT28" s="48">
        <f>IF('BREAK-EVEN CALCULATOR'!$H$12=TRUE,BT$27/'BREAK-EVEN CALCULATOR'!$D$21,0)</f>
        <v>201.11111111111111</v>
      </c>
      <c r="BU28" s="48">
        <f>IF('BREAK-EVEN CALCULATOR'!$H$12=TRUE,BU$27/'BREAK-EVEN CALCULATOR'!$D$21,0)</f>
        <v>203.94444444444446</v>
      </c>
      <c r="BV28" s="48">
        <f>IF('BREAK-EVEN CALCULATOR'!$H$12=TRUE,BV$27/'BREAK-EVEN CALCULATOR'!$D$21,0)</f>
        <v>206.77777777777777</v>
      </c>
      <c r="BW28" s="48">
        <f>IF('BREAK-EVEN CALCULATOR'!$H$12=TRUE,BW$27/'BREAK-EVEN CALCULATOR'!$D$21,0)</f>
        <v>209.61111111111111</v>
      </c>
      <c r="BX28" s="48">
        <f>IF('BREAK-EVEN CALCULATOR'!$H$12=TRUE,BX$27/'BREAK-EVEN CALCULATOR'!$D$21,0)</f>
        <v>212.44444444444446</v>
      </c>
      <c r="BY28" s="48">
        <f>IF('BREAK-EVEN CALCULATOR'!$H$12=TRUE,BY$27/'BREAK-EVEN CALCULATOR'!$D$21,0)</f>
        <v>215.27777777777777</v>
      </c>
      <c r="BZ28" s="48">
        <f>IF('BREAK-EVEN CALCULATOR'!$H$12=TRUE,BZ$27/'BREAK-EVEN CALCULATOR'!$D$21,0)</f>
        <v>218.11111111111111</v>
      </c>
      <c r="CA28" s="48">
        <f>IF('BREAK-EVEN CALCULATOR'!$H$12=TRUE,CA$27/'BREAK-EVEN CALCULATOR'!$D$21,0)</f>
        <v>220.94444444444446</v>
      </c>
      <c r="CB28" s="48">
        <f>IF('BREAK-EVEN CALCULATOR'!$H$12=TRUE,CB$27/'BREAK-EVEN CALCULATOR'!$D$21,0)</f>
        <v>223.77777777777777</v>
      </c>
      <c r="CC28" s="48">
        <f>IF('BREAK-EVEN CALCULATOR'!$H$12=TRUE,CC$27/'BREAK-EVEN CALCULATOR'!$D$21,0)</f>
        <v>226.61111111111111</v>
      </c>
      <c r="CD28" s="48">
        <f>IF('BREAK-EVEN CALCULATOR'!$H$12=TRUE,CD$27/'BREAK-EVEN CALCULATOR'!$D$21,0)</f>
        <v>229.44444444444446</v>
      </c>
      <c r="CE28" s="48">
        <f>IF('BREAK-EVEN CALCULATOR'!$H$12=TRUE,CE$27/'BREAK-EVEN CALCULATOR'!$D$21,0)</f>
        <v>232.27777777777777</v>
      </c>
      <c r="CF28" s="48">
        <f>IF('BREAK-EVEN CALCULATOR'!$H$12=TRUE,CF$27/'BREAK-EVEN CALCULATOR'!$D$21,0)</f>
        <v>235.11111111111111</v>
      </c>
      <c r="CG28" s="48">
        <f>IF('BREAK-EVEN CALCULATOR'!$H$12=TRUE,CG$27/'BREAK-EVEN CALCULATOR'!$D$21,0)</f>
        <v>237.94444444444446</v>
      </c>
      <c r="CH28" s="48">
        <f>IF('BREAK-EVEN CALCULATOR'!$H$12=TRUE,CH$27/'BREAK-EVEN CALCULATOR'!$D$21,0)</f>
        <v>240.77777777777777</v>
      </c>
      <c r="CI28" s="48">
        <f>IF('BREAK-EVEN CALCULATOR'!$H$12=TRUE,CI$27/'BREAK-EVEN CALCULATOR'!$D$21,0)</f>
        <v>243.61111111111111</v>
      </c>
      <c r="CJ28" s="48">
        <f>IF('BREAK-EVEN CALCULATOR'!$H$12=TRUE,CJ$27/'BREAK-EVEN CALCULATOR'!$D$21,0)</f>
        <v>246.44444444444446</v>
      </c>
      <c r="CK28" s="48">
        <f>IF('BREAK-EVEN CALCULATOR'!$H$12=TRUE,CK$27/'BREAK-EVEN CALCULATOR'!$D$21,0)</f>
        <v>249.27777777777777</v>
      </c>
      <c r="CL28" s="48">
        <f>IF('BREAK-EVEN CALCULATOR'!$H$12=TRUE,CL$27/'BREAK-EVEN CALCULATOR'!$D$21,0)</f>
        <v>252.11111111111111</v>
      </c>
      <c r="CM28" s="48">
        <f>IF('BREAK-EVEN CALCULATOR'!$H$12=TRUE,CM$27/'BREAK-EVEN CALCULATOR'!$D$21,0)</f>
        <v>254.94444444444446</v>
      </c>
      <c r="CN28" s="48">
        <f>IF('BREAK-EVEN CALCULATOR'!$H$12=TRUE,CN$27/'BREAK-EVEN CALCULATOR'!$D$21,0)</f>
        <v>257.77777777777777</v>
      </c>
      <c r="CO28" s="48">
        <f>IF('BREAK-EVEN CALCULATOR'!$H$12=TRUE,CO$27/'BREAK-EVEN CALCULATOR'!$D$21,0)</f>
        <v>260.61111111111109</v>
      </c>
      <c r="CP28" s="48">
        <f>IF('BREAK-EVEN CALCULATOR'!$H$12=TRUE,CP$27/'BREAK-EVEN CALCULATOR'!$D$21,0)</f>
        <v>263.44444444444446</v>
      </c>
      <c r="CQ28" s="48">
        <f>IF('BREAK-EVEN CALCULATOR'!$H$12=TRUE,CQ$27/'BREAK-EVEN CALCULATOR'!$D$21,0)</f>
        <v>266.27777777777777</v>
      </c>
      <c r="CR28" s="48">
        <f>IF('BREAK-EVEN CALCULATOR'!$H$12=TRUE,CR$27/'BREAK-EVEN CALCULATOR'!$D$21,0)</f>
        <v>269.11111111111109</v>
      </c>
      <c r="CS28" s="48">
        <f>IF('BREAK-EVEN CALCULATOR'!$H$12=TRUE,CS$27/'BREAK-EVEN CALCULATOR'!$D$21,0)</f>
        <v>271.94444444444446</v>
      </c>
      <c r="CT28" s="48">
        <f>IF('BREAK-EVEN CALCULATOR'!$H$12=TRUE,CT$27/'BREAK-EVEN CALCULATOR'!$D$21,0)</f>
        <v>274.77777777777777</v>
      </c>
      <c r="CU28" s="48">
        <f>IF('BREAK-EVEN CALCULATOR'!$H$12=TRUE,CU$27/'BREAK-EVEN CALCULATOR'!$D$21,0)</f>
        <v>277.61111111111109</v>
      </c>
      <c r="CV28" s="48">
        <f>IF('BREAK-EVEN CALCULATOR'!$H$12=TRUE,CV$27/'BREAK-EVEN CALCULATOR'!$D$21,0)</f>
        <v>280.44444444444446</v>
      </c>
      <c r="CW28" s="48">
        <f>IF('BREAK-EVEN CALCULATOR'!$H$12=TRUE,CW$27/'BREAK-EVEN CALCULATOR'!$D$21,0)</f>
        <v>283.27777777777777</v>
      </c>
    </row>
    <row r="29" spans="1:101" ht="16" x14ac:dyDescent="0.2">
      <c r="A29" s="51" t="s">
        <v>57</v>
      </c>
      <c r="B29" s="54">
        <f>IF('BREAK-EVEN CALCULATOR'!$H$12=TRUE,(B$25*'BREAK-EVEN CALCULATOR'!$H$13)+(B$26*'BREAK-EVEN CALCULATOR'!$H$14),0)</f>
        <v>161.64000000000001</v>
      </c>
      <c r="C29" s="54">
        <f>IF('BREAK-EVEN CALCULATOR'!$H$12=TRUE,(C$25*'BREAK-EVEN CALCULATOR'!$H$13)+(C$26*'BREAK-EVEN CALCULATOR'!$H$14),0)</f>
        <v>326.76</v>
      </c>
      <c r="D29" s="54">
        <f>IF('BREAK-EVEN CALCULATOR'!$H$12=TRUE,(D$25*'BREAK-EVEN CALCULATOR'!$H$13)+(D$26*'BREAK-EVEN CALCULATOR'!$H$14),0)</f>
        <v>488.78999999999996</v>
      </c>
      <c r="E29" s="54">
        <f>IF('BREAK-EVEN CALCULATOR'!$H$12=TRUE,(E$25*'BREAK-EVEN CALCULATOR'!$H$13)+(E$26*'BREAK-EVEN CALCULATOR'!$H$14),0)</f>
        <v>653.91</v>
      </c>
      <c r="F29" s="54">
        <f>IF('BREAK-EVEN CALCULATOR'!$H$12=TRUE,(F$25*'BREAK-EVEN CALCULATOR'!$H$13)+(F$26*'BREAK-EVEN CALCULATOR'!$H$14),0)</f>
        <v>815.94</v>
      </c>
      <c r="G29" s="54">
        <f>IF('BREAK-EVEN CALCULATOR'!$H$12=TRUE,(G$25*'BREAK-EVEN CALCULATOR'!$H$13)+(G$26*'BREAK-EVEN CALCULATOR'!$H$14),0)</f>
        <v>981.06</v>
      </c>
      <c r="H29" s="54">
        <f>IF('BREAK-EVEN CALCULATOR'!$H$12=TRUE,(H$25*'BREAK-EVEN CALCULATOR'!$H$13)+(H$26*'BREAK-EVEN CALCULATOR'!$H$14),0)</f>
        <v>1143.0899999999999</v>
      </c>
      <c r="I29" s="54">
        <f>IF('BREAK-EVEN CALCULATOR'!$H$12=TRUE,(I$25*'BREAK-EVEN CALCULATOR'!$H$13)+(I$26*'BREAK-EVEN CALCULATOR'!$H$14),0)</f>
        <v>1308.21</v>
      </c>
      <c r="J29" s="54">
        <f>IF('BREAK-EVEN CALCULATOR'!$H$12=TRUE,(J$25*'BREAK-EVEN CALCULATOR'!$H$13)+(J$26*'BREAK-EVEN CALCULATOR'!$H$14),0)</f>
        <v>1470.24</v>
      </c>
      <c r="K29" s="54">
        <f>IF('BREAK-EVEN CALCULATOR'!$H$12=TRUE,(K$25*'BREAK-EVEN CALCULATOR'!$H$13)+(K$26*'BREAK-EVEN CALCULATOR'!$H$14),0)</f>
        <v>1635.3600000000001</v>
      </c>
      <c r="L29" s="54">
        <f>IF('BREAK-EVEN CALCULATOR'!$H$12=TRUE,(L$25*'BREAK-EVEN CALCULATOR'!$H$13)+(L$26*'BREAK-EVEN CALCULATOR'!$H$14),0)</f>
        <v>1797.3899999999999</v>
      </c>
      <c r="M29" s="54">
        <f>IF('BREAK-EVEN CALCULATOR'!$H$12=TRUE,(M$25*'BREAK-EVEN CALCULATOR'!$H$13)+(M$26*'BREAK-EVEN CALCULATOR'!$H$14),0)</f>
        <v>1962.51</v>
      </c>
      <c r="N29" s="54">
        <f>IF('BREAK-EVEN CALCULATOR'!$H$12=TRUE,(N$25*'BREAK-EVEN CALCULATOR'!$H$13)+(N$26*'BREAK-EVEN CALCULATOR'!$H$14),0)</f>
        <v>2124.54</v>
      </c>
      <c r="O29" s="54">
        <f>IF('BREAK-EVEN CALCULATOR'!$H$12=TRUE,(O$25*'BREAK-EVEN CALCULATOR'!$H$13)+(O$26*'BREAK-EVEN CALCULATOR'!$H$14),0)</f>
        <v>2289.66</v>
      </c>
      <c r="P29" s="54">
        <f>IF('BREAK-EVEN CALCULATOR'!$H$12=TRUE,(P$25*'BREAK-EVEN CALCULATOR'!$H$13)+(P$26*'BREAK-EVEN CALCULATOR'!$H$14),0)</f>
        <v>2451.69</v>
      </c>
      <c r="Q29" s="54">
        <f>IF('BREAK-EVEN CALCULATOR'!$H$12=TRUE,(Q$25*'BREAK-EVEN CALCULATOR'!$H$13)+(Q$26*'BREAK-EVEN CALCULATOR'!$H$14),0)</f>
        <v>2616.81</v>
      </c>
      <c r="R29" s="54">
        <f>IF('BREAK-EVEN CALCULATOR'!$H$12=TRUE,(R$25*'BREAK-EVEN CALCULATOR'!$H$13)+(R$26*'BREAK-EVEN CALCULATOR'!$H$14),0)</f>
        <v>2778.8399999999997</v>
      </c>
      <c r="S29" s="54">
        <f>IF('BREAK-EVEN CALCULATOR'!$H$12=TRUE,(S$25*'BREAK-EVEN CALCULATOR'!$H$13)+(S$26*'BREAK-EVEN CALCULATOR'!$H$14),0)</f>
        <v>2943.9599999999996</v>
      </c>
      <c r="T29" s="54">
        <f>IF('BREAK-EVEN CALCULATOR'!$H$12=TRUE,(T$25*'BREAK-EVEN CALCULATOR'!$H$13)+(T$26*'BREAK-EVEN CALCULATOR'!$H$14),0)</f>
        <v>3105.9900000000002</v>
      </c>
      <c r="U29" s="54">
        <f>IF('BREAK-EVEN CALCULATOR'!$H$12=TRUE,(U$25*'BREAK-EVEN CALCULATOR'!$H$13)+(U$26*'BREAK-EVEN CALCULATOR'!$H$14),0)</f>
        <v>3271.11</v>
      </c>
      <c r="V29" s="54">
        <f>IF('BREAK-EVEN CALCULATOR'!$H$12=TRUE,(V$25*'BREAK-EVEN CALCULATOR'!$H$13)+(V$26*'BREAK-EVEN CALCULATOR'!$H$14),0)</f>
        <v>3433.14</v>
      </c>
      <c r="W29" s="54">
        <f>IF('BREAK-EVEN CALCULATOR'!$H$12=TRUE,(W$25*'BREAK-EVEN CALCULATOR'!$H$13)+(W$26*'BREAK-EVEN CALCULATOR'!$H$14),0)</f>
        <v>3598.2599999999998</v>
      </c>
      <c r="X29" s="54">
        <f>IF('BREAK-EVEN CALCULATOR'!$H$12=TRUE,(X$25*'BREAK-EVEN CALCULATOR'!$H$13)+(X$26*'BREAK-EVEN CALCULATOR'!$H$14),0)</f>
        <v>3760.29</v>
      </c>
      <c r="Y29" s="54">
        <f>IF('BREAK-EVEN CALCULATOR'!$H$12=TRUE,(Y$25*'BREAK-EVEN CALCULATOR'!$H$13)+(Y$26*'BREAK-EVEN CALCULATOR'!$H$14),0)</f>
        <v>3925.41</v>
      </c>
      <c r="Z29" s="54">
        <f>IF('BREAK-EVEN CALCULATOR'!$H$12=TRUE,(Z$25*'BREAK-EVEN CALCULATOR'!$H$13)+(Z$26*'BREAK-EVEN CALCULATOR'!$H$14),0)</f>
        <v>4087.4399999999996</v>
      </c>
      <c r="AA29" s="54">
        <f>IF('BREAK-EVEN CALCULATOR'!$H$12=TRUE,(AA$25*'BREAK-EVEN CALCULATOR'!$H$13)+(AA$26*'BREAK-EVEN CALCULATOR'!$H$14),0)</f>
        <v>4252.5599999999995</v>
      </c>
      <c r="AB29" s="54">
        <f>IF('BREAK-EVEN CALCULATOR'!$H$12=TRUE,(AB$25*'BREAK-EVEN CALCULATOR'!$H$13)+(AB$26*'BREAK-EVEN CALCULATOR'!$H$14),0)</f>
        <v>4414.5899999999992</v>
      </c>
      <c r="AC29" s="54">
        <f>IF('BREAK-EVEN CALCULATOR'!$H$12=TRUE,(AC$25*'BREAK-EVEN CALCULATOR'!$H$13)+(AC$26*'BREAK-EVEN CALCULATOR'!$H$14),0)</f>
        <v>4579.71</v>
      </c>
      <c r="AD29" s="54">
        <f>IF('BREAK-EVEN CALCULATOR'!$H$12=TRUE,(AD$25*'BREAK-EVEN CALCULATOR'!$H$13)+(AD$26*'BREAK-EVEN CALCULATOR'!$H$14),0)</f>
        <v>4741.74</v>
      </c>
      <c r="AE29" s="54">
        <f>IF('BREAK-EVEN CALCULATOR'!$H$12=TRUE,(AE$25*'BREAK-EVEN CALCULATOR'!$H$13)+(AE$26*'BREAK-EVEN CALCULATOR'!$H$14),0)</f>
        <v>4906.8600000000006</v>
      </c>
      <c r="AF29" s="54">
        <f>IF('BREAK-EVEN CALCULATOR'!$H$12=TRUE,(AF$25*'BREAK-EVEN CALCULATOR'!$H$13)+(AF$26*'BREAK-EVEN CALCULATOR'!$H$14),0)</f>
        <v>5068.8900000000003</v>
      </c>
      <c r="AG29" s="54">
        <f>IF('BREAK-EVEN CALCULATOR'!$H$12=TRUE,(AG$25*'BREAK-EVEN CALCULATOR'!$H$13)+(AG$26*'BREAK-EVEN CALCULATOR'!$H$14),0)</f>
        <v>5234.01</v>
      </c>
      <c r="AH29" s="54">
        <f>IF('BREAK-EVEN CALCULATOR'!$H$12=TRUE,(AH$25*'BREAK-EVEN CALCULATOR'!$H$13)+(AH$26*'BREAK-EVEN CALCULATOR'!$H$14),0)</f>
        <v>5396.04</v>
      </c>
      <c r="AI29" s="54">
        <f>IF('BREAK-EVEN CALCULATOR'!$H$12=TRUE,(AI$25*'BREAK-EVEN CALCULATOR'!$H$13)+(AI$26*'BREAK-EVEN CALCULATOR'!$H$14),0)</f>
        <v>5561.16</v>
      </c>
      <c r="AJ29" s="54">
        <f>IF('BREAK-EVEN CALCULATOR'!$H$12=TRUE,(AJ$25*'BREAK-EVEN CALCULATOR'!$H$13)+(AJ$26*'BREAK-EVEN CALCULATOR'!$H$14),0)</f>
        <v>5723.19</v>
      </c>
      <c r="AK29" s="54">
        <f>IF('BREAK-EVEN CALCULATOR'!$H$12=TRUE,(AK$25*'BREAK-EVEN CALCULATOR'!$H$13)+(AK$26*'BREAK-EVEN CALCULATOR'!$H$14),0)</f>
        <v>5888.3099999999995</v>
      </c>
      <c r="AL29" s="54">
        <f>IF('BREAK-EVEN CALCULATOR'!$H$12=TRUE,(AL$25*'BREAK-EVEN CALCULATOR'!$H$13)+(AL$26*'BREAK-EVEN CALCULATOR'!$H$14),0)</f>
        <v>6050.34</v>
      </c>
      <c r="AM29" s="54">
        <f>IF('BREAK-EVEN CALCULATOR'!$H$12=TRUE,(AM$25*'BREAK-EVEN CALCULATOR'!$H$13)+(AM$26*'BREAK-EVEN CALCULATOR'!$H$14),0)</f>
        <v>6215.46</v>
      </c>
      <c r="AN29" s="54">
        <f>IF('BREAK-EVEN CALCULATOR'!$H$12=TRUE,(AN$25*'BREAK-EVEN CALCULATOR'!$H$13)+(AN$26*'BREAK-EVEN CALCULATOR'!$H$14),0)</f>
        <v>6377.49</v>
      </c>
      <c r="AO29" s="54">
        <f>IF('BREAK-EVEN CALCULATOR'!$H$12=TRUE,(AO$25*'BREAK-EVEN CALCULATOR'!$H$13)+(AO$26*'BREAK-EVEN CALCULATOR'!$H$14),0)</f>
        <v>6542.6100000000006</v>
      </c>
      <c r="AP29" s="54">
        <f>IF('BREAK-EVEN CALCULATOR'!$H$12=TRUE,(AP$25*'BREAK-EVEN CALCULATOR'!$H$13)+(AP$26*'BREAK-EVEN CALCULATOR'!$H$14),0)</f>
        <v>6704.64</v>
      </c>
      <c r="AQ29" s="54">
        <f>IF('BREAK-EVEN CALCULATOR'!$H$12=TRUE,(AQ$25*'BREAK-EVEN CALCULATOR'!$H$13)+(AQ$26*'BREAK-EVEN CALCULATOR'!$H$14),0)</f>
        <v>6869.7599999999993</v>
      </c>
      <c r="AR29" s="54">
        <f>IF('BREAK-EVEN CALCULATOR'!$H$12=TRUE,(AR$25*'BREAK-EVEN CALCULATOR'!$H$13)+(AR$26*'BREAK-EVEN CALCULATOR'!$H$14),0)</f>
        <v>7034.88</v>
      </c>
      <c r="AS29" s="54">
        <f>IF('BREAK-EVEN CALCULATOR'!$H$12=TRUE,(AS$25*'BREAK-EVEN CALCULATOR'!$H$13)+(AS$26*'BREAK-EVEN CALCULATOR'!$H$14),0)</f>
        <v>7196.91</v>
      </c>
      <c r="AT29" s="54">
        <f>IF('BREAK-EVEN CALCULATOR'!$H$12=TRUE,(AT$25*'BREAK-EVEN CALCULATOR'!$H$13)+(AT$26*'BREAK-EVEN CALCULATOR'!$H$14),0)</f>
        <v>7362.0300000000007</v>
      </c>
      <c r="AU29" s="54">
        <f>IF('BREAK-EVEN CALCULATOR'!$H$12=TRUE,(AU$25*'BREAK-EVEN CALCULATOR'!$H$13)+(AU$26*'BREAK-EVEN CALCULATOR'!$H$14),0)</f>
        <v>7524.06</v>
      </c>
      <c r="AV29" s="54">
        <f>IF('BREAK-EVEN CALCULATOR'!$H$12=TRUE,(AV$25*'BREAK-EVEN CALCULATOR'!$H$13)+(AV$26*'BREAK-EVEN CALCULATOR'!$H$14),0)</f>
        <v>7689.1799999999994</v>
      </c>
      <c r="AW29" s="54">
        <f>IF('BREAK-EVEN CALCULATOR'!$H$12=TRUE,(AW$25*'BREAK-EVEN CALCULATOR'!$H$13)+(AW$26*'BREAK-EVEN CALCULATOR'!$H$14),0)</f>
        <v>7851.21</v>
      </c>
      <c r="AX29" s="54">
        <f>IF('BREAK-EVEN CALCULATOR'!$H$12=TRUE,(AX$25*'BREAK-EVEN CALCULATOR'!$H$13)+(AX$26*'BREAK-EVEN CALCULATOR'!$H$14),0)</f>
        <v>8016.33</v>
      </c>
      <c r="AY29" s="54">
        <f>IF('BREAK-EVEN CALCULATOR'!$H$12=TRUE,(AY$25*'BREAK-EVEN CALCULATOR'!$H$13)+(AY$26*'BREAK-EVEN CALCULATOR'!$H$14),0)</f>
        <v>8178.36</v>
      </c>
      <c r="AZ29" s="54">
        <f>IF('BREAK-EVEN CALCULATOR'!$H$12=TRUE,(AZ$25*'BREAK-EVEN CALCULATOR'!$H$13)+(AZ$26*'BREAK-EVEN CALCULATOR'!$H$14),0)</f>
        <v>8343.48</v>
      </c>
      <c r="BA29" s="54">
        <f>IF('BREAK-EVEN CALCULATOR'!$H$12=TRUE,(BA$25*'BREAK-EVEN CALCULATOR'!$H$13)+(BA$26*'BREAK-EVEN CALCULATOR'!$H$14),0)</f>
        <v>8505.51</v>
      </c>
      <c r="BB29" s="54">
        <f>IF('BREAK-EVEN CALCULATOR'!$H$12=TRUE,(BB$25*'BREAK-EVEN CALCULATOR'!$H$13)+(BB$26*'BREAK-EVEN CALCULATOR'!$H$14),0)</f>
        <v>8670.630000000001</v>
      </c>
      <c r="BC29" s="54">
        <f>IF('BREAK-EVEN CALCULATOR'!$H$12=TRUE,(BC$25*'BREAK-EVEN CALCULATOR'!$H$13)+(BC$26*'BREAK-EVEN CALCULATOR'!$H$14),0)</f>
        <v>8832.66</v>
      </c>
      <c r="BD29" s="54">
        <f>IF('BREAK-EVEN CALCULATOR'!$H$12=TRUE,(BD$25*'BREAK-EVEN CALCULATOR'!$H$13)+(BD$26*'BREAK-EVEN CALCULATOR'!$H$14),0)</f>
        <v>8997.7800000000007</v>
      </c>
      <c r="BE29" s="54">
        <f>IF('BREAK-EVEN CALCULATOR'!$H$12=TRUE,(BE$25*'BREAK-EVEN CALCULATOR'!$H$13)+(BE$26*'BREAK-EVEN CALCULATOR'!$H$14),0)</f>
        <v>9159.81</v>
      </c>
      <c r="BF29" s="54">
        <f>IF('BREAK-EVEN CALCULATOR'!$H$12=TRUE,(BF$25*'BREAK-EVEN CALCULATOR'!$H$13)+(BF$26*'BREAK-EVEN CALCULATOR'!$H$14),0)</f>
        <v>9324.93</v>
      </c>
      <c r="BG29" s="54">
        <f>IF('BREAK-EVEN CALCULATOR'!$H$12=TRUE,(BG$25*'BREAK-EVEN CALCULATOR'!$H$13)+(BG$26*'BREAK-EVEN CALCULATOR'!$H$14),0)</f>
        <v>9486.9599999999991</v>
      </c>
      <c r="BH29" s="54">
        <f>IF('BREAK-EVEN CALCULATOR'!$H$12=TRUE,(BH$25*'BREAK-EVEN CALCULATOR'!$H$13)+(BH$26*'BREAK-EVEN CALCULATOR'!$H$14),0)</f>
        <v>9652.08</v>
      </c>
      <c r="BI29" s="54">
        <f>IF('BREAK-EVEN CALCULATOR'!$H$12=TRUE,(BI$25*'BREAK-EVEN CALCULATOR'!$H$13)+(BI$26*'BREAK-EVEN CALCULATOR'!$H$14),0)</f>
        <v>9814.11</v>
      </c>
      <c r="BJ29" s="54">
        <f>IF('BREAK-EVEN CALCULATOR'!$H$12=TRUE,(BJ$25*'BREAK-EVEN CALCULATOR'!$H$13)+(BJ$26*'BREAK-EVEN CALCULATOR'!$H$14),0)</f>
        <v>9979.23</v>
      </c>
      <c r="BK29" s="54">
        <f>IF('BREAK-EVEN CALCULATOR'!$H$12=TRUE,(BK$25*'BREAK-EVEN CALCULATOR'!$H$13)+(BK$26*'BREAK-EVEN CALCULATOR'!$H$14),0)</f>
        <v>10141.26</v>
      </c>
      <c r="BL29" s="54">
        <f>IF('BREAK-EVEN CALCULATOR'!$H$12=TRUE,(BL$25*'BREAK-EVEN CALCULATOR'!$H$13)+(BL$26*'BREAK-EVEN CALCULATOR'!$H$14),0)</f>
        <v>10306.379999999999</v>
      </c>
      <c r="BM29" s="54">
        <f>IF('BREAK-EVEN CALCULATOR'!$H$12=TRUE,(BM$25*'BREAK-EVEN CALCULATOR'!$H$13)+(BM$26*'BREAK-EVEN CALCULATOR'!$H$14),0)</f>
        <v>10468.41</v>
      </c>
      <c r="BN29" s="54">
        <f>IF('BREAK-EVEN CALCULATOR'!$H$12=TRUE,(BN$25*'BREAK-EVEN CALCULATOR'!$H$13)+(BN$26*'BREAK-EVEN CALCULATOR'!$H$14),0)</f>
        <v>10633.529999999999</v>
      </c>
      <c r="BO29" s="54">
        <f>IF('BREAK-EVEN CALCULATOR'!$H$12=TRUE,(BO$25*'BREAK-EVEN CALCULATOR'!$H$13)+(BO$26*'BREAK-EVEN CALCULATOR'!$H$14),0)</f>
        <v>10795.560000000001</v>
      </c>
      <c r="BP29" s="54">
        <f>IF('BREAK-EVEN CALCULATOR'!$H$12=TRUE,(BP$25*'BREAK-EVEN CALCULATOR'!$H$13)+(BP$26*'BREAK-EVEN CALCULATOR'!$H$14),0)</f>
        <v>10960.68</v>
      </c>
      <c r="BQ29" s="54">
        <f>IF('BREAK-EVEN CALCULATOR'!$H$12=TRUE,(BQ$25*'BREAK-EVEN CALCULATOR'!$H$13)+(BQ$26*'BREAK-EVEN CALCULATOR'!$H$14),0)</f>
        <v>11122.710000000001</v>
      </c>
      <c r="BR29" s="54">
        <f>IF('BREAK-EVEN CALCULATOR'!$H$12=TRUE,(BR$25*'BREAK-EVEN CALCULATOR'!$H$13)+(BR$26*'BREAK-EVEN CALCULATOR'!$H$14),0)</f>
        <v>11287.83</v>
      </c>
      <c r="BS29" s="54">
        <f>IF('BREAK-EVEN CALCULATOR'!$H$12=TRUE,(BS$25*'BREAK-EVEN CALCULATOR'!$H$13)+(BS$26*'BREAK-EVEN CALCULATOR'!$H$14),0)</f>
        <v>11449.859999999999</v>
      </c>
      <c r="BT29" s="54">
        <f>IF('BREAK-EVEN CALCULATOR'!$H$12=TRUE,(BT$25*'BREAK-EVEN CALCULATOR'!$H$13)+(BT$26*'BREAK-EVEN CALCULATOR'!$H$14),0)</f>
        <v>11614.98</v>
      </c>
      <c r="BU29" s="54">
        <f>IF('BREAK-EVEN CALCULATOR'!$H$12=TRUE,(BU$25*'BREAK-EVEN CALCULATOR'!$H$13)+(BU$26*'BREAK-EVEN CALCULATOR'!$H$14),0)</f>
        <v>11777.009999999998</v>
      </c>
      <c r="BV29" s="54">
        <f>IF('BREAK-EVEN CALCULATOR'!$H$12=TRUE,(BV$25*'BREAK-EVEN CALCULATOR'!$H$13)+(BV$26*'BREAK-EVEN CALCULATOR'!$H$14),0)</f>
        <v>11942.130000000001</v>
      </c>
      <c r="BW29" s="54">
        <f>IF('BREAK-EVEN CALCULATOR'!$H$12=TRUE,(BW$25*'BREAK-EVEN CALCULATOR'!$H$13)+(BW$26*'BREAK-EVEN CALCULATOR'!$H$14),0)</f>
        <v>12104.16</v>
      </c>
      <c r="BX29" s="54">
        <f>IF('BREAK-EVEN CALCULATOR'!$H$12=TRUE,(BX$25*'BREAK-EVEN CALCULATOR'!$H$13)+(BX$26*'BREAK-EVEN CALCULATOR'!$H$14),0)</f>
        <v>12269.28</v>
      </c>
      <c r="BY29" s="54">
        <f>IF('BREAK-EVEN CALCULATOR'!$H$12=TRUE,(BY$25*'BREAK-EVEN CALCULATOR'!$H$13)+(BY$26*'BREAK-EVEN CALCULATOR'!$H$14),0)</f>
        <v>12431.31</v>
      </c>
      <c r="BZ29" s="54">
        <f>IF('BREAK-EVEN CALCULATOR'!$H$12=TRUE,(BZ$25*'BREAK-EVEN CALCULATOR'!$H$13)+(BZ$26*'BREAK-EVEN CALCULATOR'!$H$14),0)</f>
        <v>12596.429999999998</v>
      </c>
      <c r="CA29" s="54">
        <f>IF('BREAK-EVEN CALCULATOR'!$H$12=TRUE,(CA$25*'BREAK-EVEN CALCULATOR'!$H$13)+(CA$26*'BREAK-EVEN CALCULATOR'!$H$14),0)</f>
        <v>12758.46</v>
      </c>
      <c r="CB29" s="54">
        <f>IF('BREAK-EVEN CALCULATOR'!$H$12=TRUE,(CB$25*'BREAK-EVEN CALCULATOR'!$H$13)+(CB$26*'BREAK-EVEN CALCULATOR'!$H$14),0)</f>
        <v>12923.58</v>
      </c>
      <c r="CC29" s="54">
        <f>IF('BREAK-EVEN CALCULATOR'!$H$12=TRUE,(CC$25*'BREAK-EVEN CALCULATOR'!$H$13)+(CC$26*'BREAK-EVEN CALCULATOR'!$H$14),0)</f>
        <v>13085.61</v>
      </c>
      <c r="CD29" s="54">
        <f>IF('BREAK-EVEN CALCULATOR'!$H$12=TRUE,(CD$25*'BREAK-EVEN CALCULATOR'!$H$13)+(CD$26*'BREAK-EVEN CALCULATOR'!$H$14),0)</f>
        <v>13250.73</v>
      </c>
      <c r="CE29" s="54">
        <f>IF('BREAK-EVEN CALCULATOR'!$H$12=TRUE,(CE$25*'BREAK-EVEN CALCULATOR'!$H$13)+(CE$26*'BREAK-EVEN CALCULATOR'!$H$14),0)</f>
        <v>13412.76</v>
      </c>
      <c r="CF29" s="54">
        <f>IF('BREAK-EVEN CALCULATOR'!$H$12=TRUE,(CF$25*'BREAK-EVEN CALCULATOR'!$H$13)+(CF$26*'BREAK-EVEN CALCULATOR'!$H$14),0)</f>
        <v>13577.88</v>
      </c>
      <c r="CG29" s="54">
        <f>IF('BREAK-EVEN CALCULATOR'!$H$12=TRUE,(CG$25*'BREAK-EVEN CALCULATOR'!$H$13)+(CG$26*'BREAK-EVEN CALCULATOR'!$H$14),0)</f>
        <v>13743</v>
      </c>
      <c r="CH29" s="54">
        <f>IF('BREAK-EVEN CALCULATOR'!$H$12=TRUE,(CH$25*'BREAK-EVEN CALCULATOR'!$H$13)+(CH$26*'BREAK-EVEN CALCULATOR'!$H$14),0)</f>
        <v>13905.03</v>
      </c>
      <c r="CI29" s="54">
        <f>IF('BREAK-EVEN CALCULATOR'!$H$12=TRUE,(CI$25*'BREAK-EVEN CALCULATOR'!$H$13)+(CI$26*'BREAK-EVEN CALCULATOR'!$H$14),0)</f>
        <v>14070.15</v>
      </c>
      <c r="CJ29" s="54">
        <f>IF('BREAK-EVEN CALCULATOR'!$H$12=TRUE,(CJ$25*'BREAK-EVEN CALCULATOR'!$H$13)+(CJ$26*'BREAK-EVEN CALCULATOR'!$H$14),0)</f>
        <v>14232.18</v>
      </c>
      <c r="CK29" s="54">
        <f>IF('BREAK-EVEN CALCULATOR'!$H$12=TRUE,(CK$25*'BREAK-EVEN CALCULATOR'!$H$13)+(CK$26*'BREAK-EVEN CALCULATOR'!$H$14),0)</f>
        <v>14397.3</v>
      </c>
      <c r="CL29" s="54">
        <f>IF('BREAK-EVEN CALCULATOR'!$H$12=TRUE,(CL$25*'BREAK-EVEN CALCULATOR'!$H$13)+(CL$26*'BREAK-EVEN CALCULATOR'!$H$14),0)</f>
        <v>14559.33</v>
      </c>
      <c r="CM29" s="54">
        <f>IF('BREAK-EVEN CALCULATOR'!$H$12=TRUE,(CM$25*'BREAK-EVEN CALCULATOR'!$H$13)+(CM$26*'BREAK-EVEN CALCULATOR'!$H$14),0)</f>
        <v>14724.45</v>
      </c>
      <c r="CN29" s="54">
        <f>IF('BREAK-EVEN CALCULATOR'!$H$12=TRUE,(CN$25*'BREAK-EVEN CALCULATOR'!$H$13)+(CN$26*'BREAK-EVEN CALCULATOR'!$H$14),0)</f>
        <v>14886.480000000001</v>
      </c>
      <c r="CO29" s="54">
        <f>IF('BREAK-EVEN CALCULATOR'!$H$12=TRUE,(CO$25*'BREAK-EVEN CALCULATOR'!$H$13)+(CO$26*'BREAK-EVEN CALCULATOR'!$H$14),0)</f>
        <v>15051.6</v>
      </c>
      <c r="CP29" s="54">
        <f>IF('BREAK-EVEN CALCULATOR'!$H$12=TRUE,(CP$25*'BREAK-EVEN CALCULATOR'!$H$13)+(CP$26*'BREAK-EVEN CALCULATOR'!$H$14),0)</f>
        <v>15213.63</v>
      </c>
      <c r="CQ29" s="54">
        <f>IF('BREAK-EVEN CALCULATOR'!$H$12=TRUE,(CQ$25*'BREAK-EVEN CALCULATOR'!$H$13)+(CQ$26*'BREAK-EVEN CALCULATOR'!$H$14),0)</f>
        <v>15378.75</v>
      </c>
      <c r="CR29" s="54">
        <f>IF('BREAK-EVEN CALCULATOR'!$H$12=TRUE,(CR$25*'BREAK-EVEN CALCULATOR'!$H$13)+(CR$26*'BREAK-EVEN CALCULATOR'!$H$14),0)</f>
        <v>15540.779999999999</v>
      </c>
      <c r="CS29" s="54">
        <f>IF('BREAK-EVEN CALCULATOR'!$H$12=TRUE,(CS$25*'BREAK-EVEN CALCULATOR'!$H$13)+(CS$26*'BREAK-EVEN CALCULATOR'!$H$14),0)</f>
        <v>15705.900000000001</v>
      </c>
      <c r="CT29" s="54">
        <f>IF('BREAK-EVEN CALCULATOR'!$H$12=TRUE,(CT$25*'BREAK-EVEN CALCULATOR'!$H$13)+(CT$26*'BREAK-EVEN CALCULATOR'!$H$14),0)</f>
        <v>15867.93</v>
      </c>
      <c r="CU29" s="54">
        <f>IF('BREAK-EVEN CALCULATOR'!$H$12=TRUE,(CU$25*'BREAK-EVEN CALCULATOR'!$H$13)+(CU$26*'BREAK-EVEN CALCULATOR'!$H$14),0)</f>
        <v>16033.05</v>
      </c>
      <c r="CV29" s="54">
        <f>IF('BREAK-EVEN CALCULATOR'!$H$12=TRUE,(CV$25*'BREAK-EVEN CALCULATOR'!$H$13)+(CV$26*'BREAK-EVEN CALCULATOR'!$H$14),0)</f>
        <v>16195.08</v>
      </c>
      <c r="CW29" s="54">
        <f>IF('BREAK-EVEN CALCULATOR'!$H$12=TRUE,(CW$25*'BREAK-EVEN CALCULATOR'!$H$13)+(CW$26*'BREAK-EVEN CALCULATOR'!$H$14),0)</f>
        <v>16360.199999999999</v>
      </c>
    </row>
    <row r="30" spans="1:101" ht="16" x14ac:dyDescent="0.2">
      <c r="A30" s="51" t="s">
        <v>58</v>
      </c>
      <c r="B30" s="54">
        <f>IF('BREAK-EVEN CALCULATOR'!$H$12=TRUE,(SUM(B$25:B$26)*(1+'BREAK-EVEN CALCULATOR'!$H$16))*'BREAK-EVEN CALCULATOR'!$H$15,0)</f>
        <v>112.5</v>
      </c>
      <c r="C30" s="54">
        <f>IF('BREAK-EVEN CALCULATOR'!$H$12=TRUE,(SUM(C$25:C$26)*(1+'BREAK-EVEN CALCULATOR'!$H$16))*'BREAK-EVEN CALCULATOR'!$H$15,0)</f>
        <v>227.25</v>
      </c>
      <c r="D30" s="54">
        <f>IF('BREAK-EVEN CALCULATOR'!$H$12=TRUE,(SUM(D$25:D$26)*(1+'BREAK-EVEN CALCULATOR'!$H$16))*'BREAK-EVEN CALCULATOR'!$H$15,0)</f>
        <v>342</v>
      </c>
      <c r="E30" s="54">
        <f>IF('BREAK-EVEN CALCULATOR'!$H$12=TRUE,(SUM(E$25:E$26)*(1+'BREAK-EVEN CALCULATOR'!$H$16))*'BREAK-EVEN CALCULATOR'!$H$15,0)</f>
        <v>456.75</v>
      </c>
      <c r="F30" s="54">
        <f>IF('BREAK-EVEN CALCULATOR'!$H$12=TRUE,(SUM(F$25:F$26)*(1+'BREAK-EVEN CALCULATOR'!$H$16))*'BREAK-EVEN CALCULATOR'!$H$15,0)</f>
        <v>571.5</v>
      </c>
      <c r="G30" s="54">
        <f>IF('BREAK-EVEN CALCULATOR'!$H$12=TRUE,(SUM(G$25:G$26)*(1+'BREAK-EVEN CALCULATOR'!$H$16))*'BREAK-EVEN CALCULATOR'!$H$15,0)</f>
        <v>686.25</v>
      </c>
      <c r="H30" s="54">
        <f>IF('BREAK-EVEN CALCULATOR'!$H$12=TRUE,(SUM(H$25:H$26)*(1+'BREAK-EVEN CALCULATOR'!$H$16))*'BREAK-EVEN CALCULATOR'!$H$15,0)</f>
        <v>801</v>
      </c>
      <c r="I30" s="54">
        <f>IF('BREAK-EVEN CALCULATOR'!$H$12=TRUE,(SUM(I$25:I$26)*(1+'BREAK-EVEN CALCULATOR'!$H$16))*'BREAK-EVEN CALCULATOR'!$H$15,0)</f>
        <v>915.75</v>
      </c>
      <c r="J30" s="54">
        <f>IF('BREAK-EVEN CALCULATOR'!$H$12=TRUE,(SUM(J$25:J$26)*(1+'BREAK-EVEN CALCULATOR'!$H$16))*'BREAK-EVEN CALCULATOR'!$H$15,0)</f>
        <v>1030.5</v>
      </c>
      <c r="K30" s="54">
        <f>IF('BREAK-EVEN CALCULATOR'!$H$12=TRUE,(SUM(K$25:K$26)*(1+'BREAK-EVEN CALCULATOR'!$H$16))*'BREAK-EVEN CALCULATOR'!$H$15,0)</f>
        <v>1145.25</v>
      </c>
      <c r="L30" s="54">
        <f>IF('BREAK-EVEN CALCULATOR'!$H$12=TRUE,(SUM(L$25:L$26)*(1+'BREAK-EVEN CALCULATOR'!$H$16))*'BREAK-EVEN CALCULATOR'!$H$15,0)</f>
        <v>1260</v>
      </c>
      <c r="M30" s="54">
        <f>IF('BREAK-EVEN CALCULATOR'!$H$12=TRUE,(SUM(M$25:M$26)*(1+'BREAK-EVEN CALCULATOR'!$H$16))*'BREAK-EVEN CALCULATOR'!$H$15,0)</f>
        <v>1374.75</v>
      </c>
      <c r="N30" s="54">
        <f>IF('BREAK-EVEN CALCULATOR'!$H$12=TRUE,(SUM(N$25:N$26)*(1+'BREAK-EVEN CALCULATOR'!$H$16))*'BREAK-EVEN CALCULATOR'!$H$15,0)</f>
        <v>1489.5</v>
      </c>
      <c r="O30" s="54">
        <f>IF('BREAK-EVEN CALCULATOR'!$H$12=TRUE,(SUM(O$25:O$26)*(1+'BREAK-EVEN CALCULATOR'!$H$16))*'BREAK-EVEN CALCULATOR'!$H$15,0)</f>
        <v>1604.25</v>
      </c>
      <c r="P30" s="54">
        <f>IF('BREAK-EVEN CALCULATOR'!$H$12=TRUE,(SUM(P$25:P$26)*(1+'BREAK-EVEN CALCULATOR'!$H$16))*'BREAK-EVEN CALCULATOR'!$H$15,0)</f>
        <v>1719</v>
      </c>
      <c r="Q30" s="54">
        <f>IF('BREAK-EVEN CALCULATOR'!$H$12=TRUE,(SUM(Q$25:Q$26)*(1+'BREAK-EVEN CALCULATOR'!$H$16))*'BREAK-EVEN CALCULATOR'!$H$15,0)</f>
        <v>1833.75</v>
      </c>
      <c r="R30" s="54">
        <f>IF('BREAK-EVEN CALCULATOR'!$H$12=TRUE,(SUM(R$25:R$26)*(1+'BREAK-EVEN CALCULATOR'!$H$16))*'BREAK-EVEN CALCULATOR'!$H$15,0)</f>
        <v>1948.5</v>
      </c>
      <c r="S30" s="54">
        <f>IF('BREAK-EVEN CALCULATOR'!$H$12=TRUE,(SUM(S$25:S$26)*(1+'BREAK-EVEN CALCULATOR'!$H$16))*'BREAK-EVEN CALCULATOR'!$H$15,0)</f>
        <v>2063.25</v>
      </c>
      <c r="T30" s="54">
        <f>IF('BREAK-EVEN CALCULATOR'!$H$12=TRUE,(SUM(T$25:T$26)*(1+'BREAK-EVEN CALCULATOR'!$H$16))*'BREAK-EVEN CALCULATOR'!$H$15,0)</f>
        <v>2178</v>
      </c>
      <c r="U30" s="54">
        <f>IF('BREAK-EVEN CALCULATOR'!$H$12=TRUE,(SUM(U$25:U$26)*(1+'BREAK-EVEN CALCULATOR'!$H$16))*'BREAK-EVEN CALCULATOR'!$H$15,0)</f>
        <v>2292.75</v>
      </c>
      <c r="V30" s="54">
        <f>IF('BREAK-EVEN CALCULATOR'!$H$12=TRUE,(SUM(V$25:V$26)*(1+'BREAK-EVEN CALCULATOR'!$H$16))*'BREAK-EVEN CALCULATOR'!$H$15,0)</f>
        <v>2407.5</v>
      </c>
      <c r="W30" s="54">
        <f>IF('BREAK-EVEN CALCULATOR'!$H$12=TRUE,(SUM(W$25:W$26)*(1+'BREAK-EVEN CALCULATOR'!$H$16))*'BREAK-EVEN CALCULATOR'!$H$15,0)</f>
        <v>2522.25</v>
      </c>
      <c r="X30" s="54">
        <f>IF('BREAK-EVEN CALCULATOR'!$H$12=TRUE,(SUM(X$25:X$26)*(1+'BREAK-EVEN CALCULATOR'!$H$16))*'BREAK-EVEN CALCULATOR'!$H$15,0)</f>
        <v>2637</v>
      </c>
      <c r="Y30" s="54">
        <f>IF('BREAK-EVEN CALCULATOR'!$H$12=TRUE,(SUM(Y$25:Y$26)*(1+'BREAK-EVEN CALCULATOR'!$H$16))*'BREAK-EVEN CALCULATOR'!$H$15,0)</f>
        <v>2751.75</v>
      </c>
      <c r="Z30" s="54">
        <f>IF('BREAK-EVEN CALCULATOR'!$H$12=TRUE,(SUM(Z$25:Z$26)*(1+'BREAK-EVEN CALCULATOR'!$H$16))*'BREAK-EVEN CALCULATOR'!$H$15,0)</f>
        <v>2866.5</v>
      </c>
      <c r="AA30" s="54">
        <f>IF('BREAK-EVEN CALCULATOR'!$H$12=TRUE,(SUM(AA$25:AA$26)*(1+'BREAK-EVEN CALCULATOR'!$H$16))*'BREAK-EVEN CALCULATOR'!$H$15,0)</f>
        <v>2981.25</v>
      </c>
      <c r="AB30" s="54">
        <f>IF('BREAK-EVEN CALCULATOR'!$H$12=TRUE,(SUM(AB$25:AB$26)*(1+'BREAK-EVEN CALCULATOR'!$H$16))*'BREAK-EVEN CALCULATOR'!$H$15,0)</f>
        <v>3096</v>
      </c>
      <c r="AC30" s="54">
        <f>IF('BREAK-EVEN CALCULATOR'!$H$12=TRUE,(SUM(AC$25:AC$26)*(1+'BREAK-EVEN CALCULATOR'!$H$16))*'BREAK-EVEN CALCULATOR'!$H$15,0)</f>
        <v>3210.75</v>
      </c>
      <c r="AD30" s="54">
        <f>IF('BREAK-EVEN CALCULATOR'!$H$12=TRUE,(SUM(AD$25:AD$26)*(1+'BREAK-EVEN CALCULATOR'!$H$16))*'BREAK-EVEN CALCULATOR'!$H$15,0)</f>
        <v>3325.5</v>
      </c>
      <c r="AE30" s="54">
        <f>IF('BREAK-EVEN CALCULATOR'!$H$12=TRUE,(SUM(AE$25:AE$26)*(1+'BREAK-EVEN CALCULATOR'!$H$16))*'BREAK-EVEN CALCULATOR'!$H$15,0)</f>
        <v>3440.25</v>
      </c>
      <c r="AF30" s="54">
        <f>IF('BREAK-EVEN CALCULATOR'!$H$12=TRUE,(SUM(AF$25:AF$26)*(1+'BREAK-EVEN CALCULATOR'!$H$16))*'BREAK-EVEN CALCULATOR'!$H$15,0)</f>
        <v>3555</v>
      </c>
      <c r="AG30" s="54">
        <f>IF('BREAK-EVEN CALCULATOR'!$H$12=TRUE,(SUM(AG$25:AG$26)*(1+'BREAK-EVEN CALCULATOR'!$H$16))*'BREAK-EVEN CALCULATOR'!$H$15,0)</f>
        <v>3669.75</v>
      </c>
      <c r="AH30" s="54">
        <f>IF('BREAK-EVEN CALCULATOR'!$H$12=TRUE,(SUM(AH$25:AH$26)*(1+'BREAK-EVEN CALCULATOR'!$H$16))*'BREAK-EVEN CALCULATOR'!$H$15,0)</f>
        <v>3784.5</v>
      </c>
      <c r="AI30" s="54">
        <f>IF('BREAK-EVEN CALCULATOR'!$H$12=TRUE,(SUM(AI$25:AI$26)*(1+'BREAK-EVEN CALCULATOR'!$H$16))*'BREAK-EVEN CALCULATOR'!$H$15,0)</f>
        <v>3899.25</v>
      </c>
      <c r="AJ30" s="54">
        <f>IF('BREAK-EVEN CALCULATOR'!$H$12=TRUE,(SUM(AJ$25:AJ$26)*(1+'BREAK-EVEN CALCULATOR'!$H$16))*'BREAK-EVEN CALCULATOR'!$H$15,0)</f>
        <v>4014</v>
      </c>
      <c r="AK30" s="54">
        <f>IF('BREAK-EVEN CALCULATOR'!$H$12=TRUE,(SUM(AK$25:AK$26)*(1+'BREAK-EVEN CALCULATOR'!$H$16))*'BREAK-EVEN CALCULATOR'!$H$15,0)</f>
        <v>4128.75</v>
      </c>
      <c r="AL30" s="54">
        <f>IF('BREAK-EVEN CALCULATOR'!$H$12=TRUE,(SUM(AL$25:AL$26)*(1+'BREAK-EVEN CALCULATOR'!$H$16))*'BREAK-EVEN CALCULATOR'!$H$15,0)</f>
        <v>4243.5</v>
      </c>
      <c r="AM30" s="54">
        <f>IF('BREAK-EVEN CALCULATOR'!$H$12=TRUE,(SUM(AM$25:AM$26)*(1+'BREAK-EVEN CALCULATOR'!$H$16))*'BREAK-EVEN CALCULATOR'!$H$15,0)</f>
        <v>4358.25</v>
      </c>
      <c r="AN30" s="54">
        <f>IF('BREAK-EVEN CALCULATOR'!$H$12=TRUE,(SUM(AN$25:AN$26)*(1+'BREAK-EVEN CALCULATOR'!$H$16))*'BREAK-EVEN CALCULATOR'!$H$15,0)</f>
        <v>4473</v>
      </c>
      <c r="AO30" s="54">
        <f>IF('BREAK-EVEN CALCULATOR'!$H$12=TRUE,(SUM(AO$25:AO$26)*(1+'BREAK-EVEN CALCULATOR'!$H$16))*'BREAK-EVEN CALCULATOR'!$H$15,0)</f>
        <v>4587.75</v>
      </c>
      <c r="AP30" s="54">
        <f>IF('BREAK-EVEN CALCULATOR'!$H$12=TRUE,(SUM(AP$25:AP$26)*(1+'BREAK-EVEN CALCULATOR'!$H$16))*'BREAK-EVEN CALCULATOR'!$H$15,0)</f>
        <v>4702.5</v>
      </c>
      <c r="AQ30" s="54">
        <f>IF('BREAK-EVEN CALCULATOR'!$H$12=TRUE,(SUM(AQ$25:AQ$26)*(1+'BREAK-EVEN CALCULATOR'!$H$16))*'BREAK-EVEN CALCULATOR'!$H$15,0)</f>
        <v>4817.25</v>
      </c>
      <c r="AR30" s="54">
        <f>IF('BREAK-EVEN CALCULATOR'!$H$12=TRUE,(SUM(AR$25:AR$26)*(1+'BREAK-EVEN CALCULATOR'!$H$16))*'BREAK-EVEN CALCULATOR'!$H$15,0)</f>
        <v>4932</v>
      </c>
      <c r="AS30" s="54">
        <f>IF('BREAK-EVEN CALCULATOR'!$H$12=TRUE,(SUM(AS$25:AS$26)*(1+'BREAK-EVEN CALCULATOR'!$H$16))*'BREAK-EVEN CALCULATOR'!$H$15,0)</f>
        <v>5046.75</v>
      </c>
      <c r="AT30" s="54">
        <f>IF('BREAK-EVEN CALCULATOR'!$H$12=TRUE,(SUM(AT$25:AT$26)*(1+'BREAK-EVEN CALCULATOR'!$H$16))*'BREAK-EVEN CALCULATOR'!$H$15,0)</f>
        <v>5161.5</v>
      </c>
      <c r="AU30" s="54">
        <f>IF('BREAK-EVEN CALCULATOR'!$H$12=TRUE,(SUM(AU$25:AU$26)*(1+'BREAK-EVEN CALCULATOR'!$H$16))*'BREAK-EVEN CALCULATOR'!$H$15,0)</f>
        <v>5276.25</v>
      </c>
      <c r="AV30" s="54">
        <f>IF('BREAK-EVEN CALCULATOR'!$H$12=TRUE,(SUM(AV$25:AV$26)*(1+'BREAK-EVEN CALCULATOR'!$H$16))*'BREAK-EVEN CALCULATOR'!$H$15,0)</f>
        <v>5391</v>
      </c>
      <c r="AW30" s="54">
        <f>IF('BREAK-EVEN CALCULATOR'!$H$12=TRUE,(SUM(AW$25:AW$26)*(1+'BREAK-EVEN CALCULATOR'!$H$16))*'BREAK-EVEN CALCULATOR'!$H$15,0)</f>
        <v>5505.75</v>
      </c>
      <c r="AX30" s="54">
        <f>IF('BREAK-EVEN CALCULATOR'!$H$12=TRUE,(SUM(AX$25:AX$26)*(1+'BREAK-EVEN CALCULATOR'!$H$16))*'BREAK-EVEN CALCULATOR'!$H$15,0)</f>
        <v>5620.5</v>
      </c>
      <c r="AY30" s="54">
        <f>IF('BREAK-EVEN CALCULATOR'!$H$12=TRUE,(SUM(AY$25:AY$26)*(1+'BREAK-EVEN CALCULATOR'!$H$16))*'BREAK-EVEN CALCULATOR'!$H$15,0)</f>
        <v>5735.25</v>
      </c>
      <c r="AZ30" s="54">
        <f>IF('BREAK-EVEN CALCULATOR'!$H$12=TRUE,(SUM(AZ$25:AZ$26)*(1+'BREAK-EVEN CALCULATOR'!$H$16))*'BREAK-EVEN CALCULATOR'!$H$15,0)</f>
        <v>5850</v>
      </c>
      <c r="BA30" s="54">
        <f>IF('BREAK-EVEN CALCULATOR'!$H$12=TRUE,(SUM(BA$25:BA$26)*(1+'BREAK-EVEN CALCULATOR'!$H$16))*'BREAK-EVEN CALCULATOR'!$H$15,0)</f>
        <v>5964.75</v>
      </c>
      <c r="BB30" s="54">
        <f>IF('BREAK-EVEN CALCULATOR'!$H$12=TRUE,(SUM(BB$25:BB$26)*(1+'BREAK-EVEN CALCULATOR'!$H$16))*'BREAK-EVEN CALCULATOR'!$H$15,0)</f>
        <v>6079.5</v>
      </c>
      <c r="BC30" s="54">
        <f>IF('BREAK-EVEN CALCULATOR'!$H$12=TRUE,(SUM(BC$25:BC$26)*(1+'BREAK-EVEN CALCULATOR'!$H$16))*'BREAK-EVEN CALCULATOR'!$H$15,0)</f>
        <v>6194.25</v>
      </c>
      <c r="BD30" s="54">
        <f>IF('BREAK-EVEN CALCULATOR'!$H$12=TRUE,(SUM(BD$25:BD$26)*(1+'BREAK-EVEN CALCULATOR'!$H$16))*'BREAK-EVEN CALCULATOR'!$H$15,0)</f>
        <v>6309</v>
      </c>
      <c r="BE30" s="54">
        <f>IF('BREAK-EVEN CALCULATOR'!$H$12=TRUE,(SUM(BE$25:BE$26)*(1+'BREAK-EVEN CALCULATOR'!$H$16))*'BREAK-EVEN CALCULATOR'!$H$15,0)</f>
        <v>6423.75</v>
      </c>
      <c r="BF30" s="54">
        <f>IF('BREAK-EVEN CALCULATOR'!$H$12=TRUE,(SUM(BF$25:BF$26)*(1+'BREAK-EVEN CALCULATOR'!$H$16))*'BREAK-EVEN CALCULATOR'!$H$15,0)</f>
        <v>6538.5</v>
      </c>
      <c r="BG30" s="54">
        <f>IF('BREAK-EVEN CALCULATOR'!$H$12=TRUE,(SUM(BG$25:BG$26)*(1+'BREAK-EVEN CALCULATOR'!$H$16))*'BREAK-EVEN CALCULATOR'!$H$15,0)</f>
        <v>6653.25</v>
      </c>
      <c r="BH30" s="54">
        <f>IF('BREAK-EVEN CALCULATOR'!$H$12=TRUE,(SUM(BH$25:BH$26)*(1+'BREAK-EVEN CALCULATOR'!$H$16))*'BREAK-EVEN CALCULATOR'!$H$15,0)</f>
        <v>6768</v>
      </c>
      <c r="BI30" s="54">
        <f>IF('BREAK-EVEN CALCULATOR'!$H$12=TRUE,(SUM(BI$25:BI$26)*(1+'BREAK-EVEN CALCULATOR'!$H$16))*'BREAK-EVEN CALCULATOR'!$H$15,0)</f>
        <v>6882.75</v>
      </c>
      <c r="BJ30" s="54">
        <f>IF('BREAK-EVEN CALCULATOR'!$H$12=TRUE,(SUM(BJ$25:BJ$26)*(1+'BREAK-EVEN CALCULATOR'!$H$16))*'BREAK-EVEN CALCULATOR'!$H$15,0)</f>
        <v>6997.5</v>
      </c>
      <c r="BK30" s="54">
        <f>IF('BREAK-EVEN CALCULATOR'!$H$12=TRUE,(SUM(BK$25:BK$26)*(1+'BREAK-EVEN CALCULATOR'!$H$16))*'BREAK-EVEN CALCULATOR'!$H$15,0)</f>
        <v>7112.25</v>
      </c>
      <c r="BL30" s="54">
        <f>IF('BREAK-EVEN CALCULATOR'!$H$12=TRUE,(SUM(BL$25:BL$26)*(1+'BREAK-EVEN CALCULATOR'!$H$16))*'BREAK-EVEN CALCULATOR'!$H$15,0)</f>
        <v>7227</v>
      </c>
      <c r="BM30" s="54">
        <f>IF('BREAK-EVEN CALCULATOR'!$H$12=TRUE,(SUM(BM$25:BM$26)*(1+'BREAK-EVEN CALCULATOR'!$H$16))*'BREAK-EVEN CALCULATOR'!$H$15,0)</f>
        <v>7341.75</v>
      </c>
      <c r="BN30" s="54">
        <f>IF('BREAK-EVEN CALCULATOR'!$H$12=TRUE,(SUM(BN$25:BN$26)*(1+'BREAK-EVEN CALCULATOR'!$H$16))*'BREAK-EVEN CALCULATOR'!$H$15,0)</f>
        <v>7456.5</v>
      </c>
      <c r="BO30" s="54">
        <f>IF('BREAK-EVEN CALCULATOR'!$H$12=TRUE,(SUM(BO$25:BO$26)*(1+'BREAK-EVEN CALCULATOR'!$H$16))*'BREAK-EVEN CALCULATOR'!$H$15,0)</f>
        <v>7571.25</v>
      </c>
      <c r="BP30" s="54">
        <f>IF('BREAK-EVEN CALCULATOR'!$H$12=TRUE,(SUM(BP$25:BP$26)*(1+'BREAK-EVEN CALCULATOR'!$H$16))*'BREAK-EVEN CALCULATOR'!$H$15,0)</f>
        <v>7686</v>
      </c>
      <c r="BQ30" s="54">
        <f>IF('BREAK-EVEN CALCULATOR'!$H$12=TRUE,(SUM(BQ$25:BQ$26)*(1+'BREAK-EVEN CALCULATOR'!$H$16))*'BREAK-EVEN CALCULATOR'!$H$15,0)</f>
        <v>7800.75</v>
      </c>
      <c r="BR30" s="54">
        <f>IF('BREAK-EVEN CALCULATOR'!$H$12=TRUE,(SUM(BR$25:BR$26)*(1+'BREAK-EVEN CALCULATOR'!$H$16))*'BREAK-EVEN CALCULATOR'!$H$15,0)</f>
        <v>7915.5</v>
      </c>
      <c r="BS30" s="54">
        <f>IF('BREAK-EVEN CALCULATOR'!$H$12=TRUE,(SUM(BS$25:BS$26)*(1+'BREAK-EVEN CALCULATOR'!$H$16))*'BREAK-EVEN CALCULATOR'!$H$15,0)</f>
        <v>8030.25</v>
      </c>
      <c r="BT30" s="54">
        <f>IF('BREAK-EVEN CALCULATOR'!$H$12=TRUE,(SUM(BT$25:BT$26)*(1+'BREAK-EVEN CALCULATOR'!$H$16))*'BREAK-EVEN CALCULATOR'!$H$15,0)</f>
        <v>8145</v>
      </c>
      <c r="BU30" s="54">
        <f>IF('BREAK-EVEN CALCULATOR'!$H$12=TRUE,(SUM(BU$25:BU$26)*(1+'BREAK-EVEN CALCULATOR'!$H$16))*'BREAK-EVEN CALCULATOR'!$H$15,0)</f>
        <v>8259.75</v>
      </c>
      <c r="BV30" s="54">
        <f>IF('BREAK-EVEN CALCULATOR'!$H$12=TRUE,(SUM(BV$25:BV$26)*(1+'BREAK-EVEN CALCULATOR'!$H$16))*'BREAK-EVEN CALCULATOR'!$H$15,0)</f>
        <v>8374.5</v>
      </c>
      <c r="BW30" s="54">
        <f>IF('BREAK-EVEN CALCULATOR'!$H$12=TRUE,(SUM(BW$25:BW$26)*(1+'BREAK-EVEN CALCULATOR'!$H$16))*'BREAK-EVEN CALCULATOR'!$H$15,0)</f>
        <v>8489.25</v>
      </c>
      <c r="BX30" s="54">
        <f>IF('BREAK-EVEN CALCULATOR'!$H$12=TRUE,(SUM(BX$25:BX$26)*(1+'BREAK-EVEN CALCULATOR'!$H$16))*'BREAK-EVEN CALCULATOR'!$H$15,0)</f>
        <v>8604</v>
      </c>
      <c r="BY30" s="54">
        <f>IF('BREAK-EVEN CALCULATOR'!$H$12=TRUE,(SUM(BY$25:BY$26)*(1+'BREAK-EVEN CALCULATOR'!$H$16))*'BREAK-EVEN CALCULATOR'!$H$15,0)</f>
        <v>8718.75</v>
      </c>
      <c r="BZ30" s="54">
        <f>IF('BREAK-EVEN CALCULATOR'!$H$12=TRUE,(SUM(BZ$25:BZ$26)*(1+'BREAK-EVEN CALCULATOR'!$H$16))*'BREAK-EVEN CALCULATOR'!$H$15,0)</f>
        <v>8833.5</v>
      </c>
      <c r="CA30" s="54">
        <f>IF('BREAK-EVEN CALCULATOR'!$H$12=TRUE,(SUM(CA$25:CA$26)*(1+'BREAK-EVEN CALCULATOR'!$H$16))*'BREAK-EVEN CALCULATOR'!$H$15,0)</f>
        <v>8948.25</v>
      </c>
      <c r="CB30" s="54">
        <f>IF('BREAK-EVEN CALCULATOR'!$H$12=TRUE,(SUM(CB$25:CB$26)*(1+'BREAK-EVEN CALCULATOR'!$H$16))*'BREAK-EVEN CALCULATOR'!$H$15,0)</f>
        <v>9063</v>
      </c>
      <c r="CC30" s="54">
        <f>IF('BREAK-EVEN CALCULATOR'!$H$12=TRUE,(SUM(CC$25:CC$26)*(1+'BREAK-EVEN CALCULATOR'!$H$16))*'BREAK-EVEN CALCULATOR'!$H$15,0)</f>
        <v>9177.75</v>
      </c>
      <c r="CD30" s="54">
        <f>IF('BREAK-EVEN CALCULATOR'!$H$12=TRUE,(SUM(CD$25:CD$26)*(1+'BREAK-EVEN CALCULATOR'!$H$16))*'BREAK-EVEN CALCULATOR'!$H$15,0)</f>
        <v>9292.5</v>
      </c>
      <c r="CE30" s="54">
        <f>IF('BREAK-EVEN CALCULATOR'!$H$12=TRUE,(SUM(CE$25:CE$26)*(1+'BREAK-EVEN CALCULATOR'!$H$16))*'BREAK-EVEN CALCULATOR'!$H$15,0)</f>
        <v>9407.25</v>
      </c>
      <c r="CF30" s="54">
        <f>IF('BREAK-EVEN CALCULATOR'!$H$12=TRUE,(SUM(CF$25:CF$26)*(1+'BREAK-EVEN CALCULATOR'!$H$16))*'BREAK-EVEN CALCULATOR'!$H$15,0)</f>
        <v>9522</v>
      </c>
      <c r="CG30" s="54">
        <f>IF('BREAK-EVEN CALCULATOR'!$H$12=TRUE,(SUM(CG$25:CG$26)*(1+'BREAK-EVEN CALCULATOR'!$H$16))*'BREAK-EVEN CALCULATOR'!$H$15,0)</f>
        <v>9636.75</v>
      </c>
      <c r="CH30" s="54">
        <f>IF('BREAK-EVEN CALCULATOR'!$H$12=TRUE,(SUM(CH$25:CH$26)*(1+'BREAK-EVEN CALCULATOR'!$H$16))*'BREAK-EVEN CALCULATOR'!$H$15,0)</f>
        <v>9751.5</v>
      </c>
      <c r="CI30" s="54">
        <f>IF('BREAK-EVEN CALCULATOR'!$H$12=TRUE,(SUM(CI$25:CI$26)*(1+'BREAK-EVEN CALCULATOR'!$H$16))*'BREAK-EVEN CALCULATOR'!$H$15,0)</f>
        <v>9866.25</v>
      </c>
      <c r="CJ30" s="54">
        <f>IF('BREAK-EVEN CALCULATOR'!$H$12=TRUE,(SUM(CJ$25:CJ$26)*(1+'BREAK-EVEN CALCULATOR'!$H$16))*'BREAK-EVEN CALCULATOR'!$H$15,0)</f>
        <v>9981</v>
      </c>
      <c r="CK30" s="54">
        <f>IF('BREAK-EVEN CALCULATOR'!$H$12=TRUE,(SUM(CK$25:CK$26)*(1+'BREAK-EVEN CALCULATOR'!$H$16))*'BREAK-EVEN CALCULATOR'!$H$15,0)</f>
        <v>10095.75</v>
      </c>
      <c r="CL30" s="54">
        <f>IF('BREAK-EVEN CALCULATOR'!$H$12=TRUE,(SUM(CL$25:CL$26)*(1+'BREAK-EVEN CALCULATOR'!$H$16))*'BREAK-EVEN CALCULATOR'!$H$15,0)</f>
        <v>10210.5</v>
      </c>
      <c r="CM30" s="54">
        <f>IF('BREAK-EVEN CALCULATOR'!$H$12=TRUE,(SUM(CM$25:CM$26)*(1+'BREAK-EVEN CALCULATOR'!$H$16))*'BREAK-EVEN CALCULATOR'!$H$15,0)</f>
        <v>10325.25</v>
      </c>
      <c r="CN30" s="54">
        <f>IF('BREAK-EVEN CALCULATOR'!$H$12=TRUE,(SUM(CN$25:CN$26)*(1+'BREAK-EVEN CALCULATOR'!$H$16))*'BREAK-EVEN CALCULATOR'!$H$15,0)</f>
        <v>10440</v>
      </c>
      <c r="CO30" s="54">
        <f>IF('BREAK-EVEN CALCULATOR'!$H$12=TRUE,(SUM(CO$25:CO$26)*(1+'BREAK-EVEN CALCULATOR'!$H$16))*'BREAK-EVEN CALCULATOR'!$H$15,0)</f>
        <v>10554.75</v>
      </c>
      <c r="CP30" s="54">
        <f>IF('BREAK-EVEN CALCULATOR'!$H$12=TRUE,(SUM(CP$25:CP$26)*(1+'BREAK-EVEN CALCULATOR'!$H$16))*'BREAK-EVEN CALCULATOR'!$H$15,0)</f>
        <v>10669.5</v>
      </c>
      <c r="CQ30" s="54">
        <f>IF('BREAK-EVEN CALCULATOR'!$H$12=TRUE,(SUM(CQ$25:CQ$26)*(1+'BREAK-EVEN CALCULATOR'!$H$16))*'BREAK-EVEN CALCULATOR'!$H$15,0)</f>
        <v>10784.25</v>
      </c>
      <c r="CR30" s="54">
        <f>IF('BREAK-EVEN CALCULATOR'!$H$12=TRUE,(SUM(CR$25:CR$26)*(1+'BREAK-EVEN CALCULATOR'!$H$16))*'BREAK-EVEN CALCULATOR'!$H$15,0)</f>
        <v>10899</v>
      </c>
      <c r="CS30" s="54">
        <f>IF('BREAK-EVEN CALCULATOR'!$H$12=TRUE,(SUM(CS$25:CS$26)*(1+'BREAK-EVEN CALCULATOR'!$H$16))*'BREAK-EVEN CALCULATOR'!$H$15,0)</f>
        <v>11013.75</v>
      </c>
      <c r="CT30" s="54">
        <f>IF('BREAK-EVEN CALCULATOR'!$H$12=TRUE,(SUM(CT$25:CT$26)*(1+'BREAK-EVEN CALCULATOR'!$H$16))*'BREAK-EVEN CALCULATOR'!$H$15,0)</f>
        <v>11128.5</v>
      </c>
      <c r="CU30" s="54">
        <f>IF('BREAK-EVEN CALCULATOR'!$H$12=TRUE,(SUM(CU$25:CU$26)*(1+'BREAK-EVEN CALCULATOR'!$H$16))*'BREAK-EVEN CALCULATOR'!$H$15,0)</f>
        <v>11243.25</v>
      </c>
      <c r="CV30" s="54">
        <f>IF('BREAK-EVEN CALCULATOR'!$H$12=TRUE,(SUM(CV$25:CV$26)*(1+'BREAK-EVEN CALCULATOR'!$H$16))*'BREAK-EVEN CALCULATOR'!$H$15,0)</f>
        <v>11358</v>
      </c>
      <c r="CW30" s="54">
        <f>IF('BREAK-EVEN CALCULATOR'!$H$12=TRUE,(SUM(CW$25:CW$26)*(1+'BREAK-EVEN CALCULATOR'!$H$16))*'BREAK-EVEN CALCULATOR'!$H$15,0)</f>
        <v>11472.75</v>
      </c>
    </row>
    <row r="31" spans="1:101" ht="16" x14ac:dyDescent="0.2">
      <c r="A31" s="51" t="s">
        <v>54</v>
      </c>
      <c r="B31" s="55">
        <f>IF('BREAK-EVEN CALCULATOR'!$D$12=TRUE,'PARTICIPATION RATE TABLES'!B$28*('BREAK-EVEN CALCULATOR'!$D$22+('BREAK-EVEN CALCULATOR'!$D$22*'BREAK-EVEN CALCULATOR'!$D$23)+('BREAK-EVEN CALCULATOR'!$D$22*'BREAK-EVEN CALCULATOR'!$D$24)),0)</f>
        <v>36.666666666666664</v>
      </c>
      <c r="C31" s="55">
        <f>IF('BREAK-EVEN CALCULATOR'!$D$12=TRUE,'PARTICIPATION RATE TABLES'!C$28*('BREAK-EVEN CALCULATOR'!$D$22+('BREAK-EVEN CALCULATOR'!$D$22*'BREAK-EVEN CALCULATOR'!$D$23)+('BREAK-EVEN CALCULATOR'!$D$22*'BREAK-EVEN CALCULATOR'!$D$24)),0)</f>
        <v>74.066666666666663</v>
      </c>
      <c r="D31" s="55">
        <f>IF('BREAK-EVEN CALCULATOR'!$D$12=TRUE,'PARTICIPATION RATE TABLES'!D$28*('BREAK-EVEN CALCULATOR'!$D$22+('BREAK-EVEN CALCULATOR'!$D$22*'BREAK-EVEN CALCULATOR'!$D$23)+('BREAK-EVEN CALCULATOR'!$D$22*'BREAK-EVEN CALCULATOR'!$D$24)),0)</f>
        <v>111.46666666666667</v>
      </c>
      <c r="E31" s="55">
        <f>IF('BREAK-EVEN CALCULATOR'!$D$12=TRUE,'PARTICIPATION RATE TABLES'!E$28*('BREAK-EVEN CALCULATOR'!$D$22+('BREAK-EVEN CALCULATOR'!$D$22*'BREAK-EVEN CALCULATOR'!$D$23)+('BREAK-EVEN CALCULATOR'!$D$22*'BREAK-EVEN CALCULATOR'!$D$24)),0)</f>
        <v>148.86666666666667</v>
      </c>
      <c r="F31" s="55">
        <f>IF('BREAK-EVEN CALCULATOR'!$D$12=TRUE,'PARTICIPATION RATE TABLES'!F$28*('BREAK-EVEN CALCULATOR'!$D$22+('BREAK-EVEN CALCULATOR'!$D$22*'BREAK-EVEN CALCULATOR'!$D$23)+('BREAK-EVEN CALCULATOR'!$D$22*'BREAK-EVEN CALCULATOR'!$D$24)),0)</f>
        <v>186.26666666666665</v>
      </c>
      <c r="G31" s="55">
        <f>IF('BREAK-EVEN CALCULATOR'!$D$12=TRUE,'PARTICIPATION RATE TABLES'!G$28*('BREAK-EVEN CALCULATOR'!$D$22+('BREAK-EVEN CALCULATOR'!$D$22*'BREAK-EVEN CALCULATOR'!$D$23)+('BREAK-EVEN CALCULATOR'!$D$22*'BREAK-EVEN CALCULATOR'!$D$24)),0)</f>
        <v>223.66666666666663</v>
      </c>
      <c r="H31" s="55">
        <f>IF('BREAK-EVEN CALCULATOR'!$D$12=TRUE,'PARTICIPATION RATE TABLES'!H$28*('BREAK-EVEN CALCULATOR'!$D$22+('BREAK-EVEN CALCULATOR'!$D$22*'BREAK-EVEN CALCULATOR'!$D$23)+('BREAK-EVEN CALCULATOR'!$D$22*'BREAK-EVEN CALCULATOR'!$D$24)),0)</f>
        <v>261.06666666666666</v>
      </c>
      <c r="I31" s="55">
        <f>IF('BREAK-EVEN CALCULATOR'!$D$12=TRUE,'PARTICIPATION RATE TABLES'!I$28*('BREAK-EVEN CALCULATOR'!$D$22+('BREAK-EVEN CALCULATOR'!$D$22*'BREAK-EVEN CALCULATOR'!$D$23)+('BREAK-EVEN CALCULATOR'!$D$22*'BREAK-EVEN CALCULATOR'!$D$24)),0)</f>
        <v>298.46666666666664</v>
      </c>
      <c r="J31" s="55">
        <f>IF('BREAK-EVEN CALCULATOR'!$D$12=TRUE,'PARTICIPATION RATE TABLES'!J$28*('BREAK-EVEN CALCULATOR'!$D$22+('BREAK-EVEN CALCULATOR'!$D$22*'BREAK-EVEN CALCULATOR'!$D$23)+('BREAK-EVEN CALCULATOR'!$D$22*'BREAK-EVEN CALCULATOR'!$D$24)),0)</f>
        <v>335.86666666666662</v>
      </c>
      <c r="K31" s="55">
        <f>IF('BREAK-EVEN CALCULATOR'!$D$12=TRUE,'PARTICIPATION RATE TABLES'!K$28*('BREAK-EVEN CALCULATOR'!$D$22+('BREAK-EVEN CALCULATOR'!$D$22*'BREAK-EVEN CALCULATOR'!$D$23)+('BREAK-EVEN CALCULATOR'!$D$22*'BREAK-EVEN CALCULATOR'!$D$24)),0)</f>
        <v>373.26666666666665</v>
      </c>
      <c r="L31" s="55">
        <f>IF('BREAK-EVEN CALCULATOR'!$D$12=TRUE,'PARTICIPATION RATE TABLES'!L$28*('BREAK-EVEN CALCULATOR'!$D$22+('BREAK-EVEN CALCULATOR'!$D$22*'BREAK-EVEN CALCULATOR'!$D$23)+('BREAK-EVEN CALCULATOR'!$D$22*'BREAK-EVEN CALCULATOR'!$D$24)),0)</f>
        <v>410.66666666666663</v>
      </c>
      <c r="M31" s="55">
        <f>IF('BREAK-EVEN CALCULATOR'!$D$12=TRUE,'PARTICIPATION RATE TABLES'!M$28*('BREAK-EVEN CALCULATOR'!$D$22+('BREAK-EVEN CALCULATOR'!$D$22*'BREAK-EVEN CALCULATOR'!$D$23)+('BREAK-EVEN CALCULATOR'!$D$22*'BREAK-EVEN CALCULATOR'!$D$24)),0)</f>
        <v>448.06666666666661</v>
      </c>
      <c r="N31" s="55">
        <f>IF('BREAK-EVEN CALCULATOR'!$D$12=TRUE,'PARTICIPATION RATE TABLES'!N$28*('BREAK-EVEN CALCULATOR'!$D$22+('BREAK-EVEN CALCULATOR'!$D$22*'BREAK-EVEN CALCULATOR'!$D$23)+('BREAK-EVEN CALCULATOR'!$D$22*'BREAK-EVEN CALCULATOR'!$D$24)),0)</f>
        <v>485.46666666666664</v>
      </c>
      <c r="O31" s="55">
        <f>IF('BREAK-EVEN CALCULATOR'!$D$12=TRUE,'PARTICIPATION RATE TABLES'!O$28*('BREAK-EVEN CALCULATOR'!$D$22+('BREAK-EVEN CALCULATOR'!$D$22*'BREAK-EVEN CALCULATOR'!$D$23)+('BREAK-EVEN CALCULATOR'!$D$22*'BREAK-EVEN CALCULATOR'!$D$24)),0)</f>
        <v>522.86666666666667</v>
      </c>
      <c r="P31" s="55">
        <f>IF('BREAK-EVEN CALCULATOR'!$D$12=TRUE,'PARTICIPATION RATE TABLES'!P$28*('BREAK-EVEN CALCULATOR'!$D$22+('BREAK-EVEN CALCULATOR'!$D$22*'BREAK-EVEN CALCULATOR'!$D$23)+('BREAK-EVEN CALCULATOR'!$D$22*'BREAK-EVEN CALCULATOR'!$D$24)),0)</f>
        <v>560.26666666666665</v>
      </c>
      <c r="Q31" s="55">
        <f>IF('BREAK-EVEN CALCULATOR'!$D$12=TRUE,'PARTICIPATION RATE TABLES'!Q$28*('BREAK-EVEN CALCULATOR'!$D$22+('BREAK-EVEN CALCULATOR'!$D$22*'BREAK-EVEN CALCULATOR'!$D$23)+('BREAK-EVEN CALCULATOR'!$D$22*'BREAK-EVEN CALCULATOR'!$D$24)),0)</f>
        <v>597.66666666666663</v>
      </c>
      <c r="R31" s="55">
        <f>IF('BREAK-EVEN CALCULATOR'!$D$12=TRUE,'PARTICIPATION RATE TABLES'!R$28*('BREAK-EVEN CALCULATOR'!$D$22+('BREAK-EVEN CALCULATOR'!$D$22*'BREAK-EVEN CALCULATOR'!$D$23)+('BREAK-EVEN CALCULATOR'!$D$22*'BREAK-EVEN CALCULATOR'!$D$24)),0)</f>
        <v>635.06666666666672</v>
      </c>
      <c r="S31" s="55">
        <f>IF('BREAK-EVEN CALCULATOR'!$D$12=TRUE,'PARTICIPATION RATE TABLES'!S$28*('BREAK-EVEN CALCULATOR'!$D$22+('BREAK-EVEN CALCULATOR'!$D$22*'BREAK-EVEN CALCULATOR'!$D$23)+('BREAK-EVEN CALCULATOR'!$D$22*'BREAK-EVEN CALCULATOR'!$D$24)),0)</f>
        <v>672.46666666666658</v>
      </c>
      <c r="T31" s="55">
        <f>IF('BREAK-EVEN CALCULATOR'!$D$12=TRUE,'PARTICIPATION RATE TABLES'!T$28*('BREAK-EVEN CALCULATOR'!$D$22+('BREAK-EVEN CALCULATOR'!$D$22*'BREAK-EVEN CALCULATOR'!$D$23)+('BREAK-EVEN CALCULATOR'!$D$22*'BREAK-EVEN CALCULATOR'!$D$24)),0)</f>
        <v>709.86666666666667</v>
      </c>
      <c r="U31" s="55">
        <f>IF('BREAK-EVEN CALCULATOR'!$D$12=TRUE,'PARTICIPATION RATE TABLES'!U$28*('BREAK-EVEN CALCULATOR'!$D$22+('BREAK-EVEN CALCULATOR'!$D$22*'BREAK-EVEN CALCULATOR'!$D$23)+('BREAK-EVEN CALCULATOR'!$D$22*'BREAK-EVEN CALCULATOR'!$D$24)),0)</f>
        <v>747.26666666666665</v>
      </c>
      <c r="V31" s="55">
        <f>IF('BREAK-EVEN CALCULATOR'!$D$12=TRUE,'PARTICIPATION RATE TABLES'!V$28*('BREAK-EVEN CALCULATOR'!$D$22+('BREAK-EVEN CALCULATOR'!$D$22*'BREAK-EVEN CALCULATOR'!$D$23)+('BREAK-EVEN CALCULATOR'!$D$22*'BREAK-EVEN CALCULATOR'!$D$24)),0)</f>
        <v>784.66666666666663</v>
      </c>
      <c r="W31" s="55">
        <f>IF('BREAK-EVEN CALCULATOR'!$D$12=TRUE,'PARTICIPATION RATE TABLES'!W$28*('BREAK-EVEN CALCULATOR'!$D$22+('BREAK-EVEN CALCULATOR'!$D$22*'BREAK-EVEN CALCULATOR'!$D$23)+('BREAK-EVEN CALCULATOR'!$D$22*'BREAK-EVEN CALCULATOR'!$D$24)),0)</f>
        <v>822.06666666666661</v>
      </c>
      <c r="X31" s="55">
        <f>IF('BREAK-EVEN CALCULATOR'!$D$12=TRUE,'PARTICIPATION RATE TABLES'!X$28*('BREAK-EVEN CALCULATOR'!$D$22+('BREAK-EVEN CALCULATOR'!$D$22*'BREAK-EVEN CALCULATOR'!$D$23)+('BREAK-EVEN CALCULATOR'!$D$22*'BREAK-EVEN CALCULATOR'!$D$24)),0)</f>
        <v>859.4666666666667</v>
      </c>
      <c r="Y31" s="55">
        <f>IF('BREAK-EVEN CALCULATOR'!$D$12=TRUE,'PARTICIPATION RATE TABLES'!Y$28*('BREAK-EVEN CALCULATOR'!$D$22+('BREAK-EVEN CALCULATOR'!$D$22*'BREAK-EVEN CALCULATOR'!$D$23)+('BREAK-EVEN CALCULATOR'!$D$22*'BREAK-EVEN CALCULATOR'!$D$24)),0)</f>
        <v>896.86666666666656</v>
      </c>
      <c r="Z31" s="55">
        <f>IF('BREAK-EVEN CALCULATOR'!$D$12=TRUE,'PARTICIPATION RATE TABLES'!Z$28*('BREAK-EVEN CALCULATOR'!$D$22+('BREAK-EVEN CALCULATOR'!$D$22*'BREAK-EVEN CALCULATOR'!$D$23)+('BREAK-EVEN CALCULATOR'!$D$22*'BREAK-EVEN CALCULATOR'!$D$24)),0)</f>
        <v>934.26666666666654</v>
      </c>
      <c r="AA31" s="55">
        <f>IF('BREAK-EVEN CALCULATOR'!$D$12=TRUE,'PARTICIPATION RATE TABLES'!AA$28*('BREAK-EVEN CALCULATOR'!$D$22+('BREAK-EVEN CALCULATOR'!$D$22*'BREAK-EVEN CALCULATOR'!$D$23)+('BREAK-EVEN CALCULATOR'!$D$22*'BREAK-EVEN CALCULATOR'!$D$24)),0)</f>
        <v>971.66666666666663</v>
      </c>
      <c r="AB31" s="55">
        <f>IF('BREAK-EVEN CALCULATOR'!$D$12=TRUE,'PARTICIPATION RATE TABLES'!AB$28*('BREAK-EVEN CALCULATOR'!$D$22+('BREAK-EVEN CALCULATOR'!$D$22*'BREAK-EVEN CALCULATOR'!$D$23)+('BREAK-EVEN CALCULATOR'!$D$22*'BREAK-EVEN CALCULATOR'!$D$24)),0)</f>
        <v>1009.0666666666666</v>
      </c>
      <c r="AC31" s="55">
        <f>IF('BREAK-EVEN CALCULATOR'!$D$12=TRUE,'PARTICIPATION RATE TABLES'!AC$28*('BREAK-EVEN CALCULATOR'!$D$22+('BREAK-EVEN CALCULATOR'!$D$22*'BREAK-EVEN CALCULATOR'!$D$23)+('BREAK-EVEN CALCULATOR'!$D$22*'BREAK-EVEN CALCULATOR'!$D$24)),0)</f>
        <v>1046.4666666666665</v>
      </c>
      <c r="AD31" s="55">
        <f>IF('BREAK-EVEN CALCULATOR'!$D$12=TRUE,'PARTICIPATION RATE TABLES'!AD$28*('BREAK-EVEN CALCULATOR'!$D$22+('BREAK-EVEN CALCULATOR'!$D$22*'BREAK-EVEN CALCULATOR'!$D$23)+('BREAK-EVEN CALCULATOR'!$D$22*'BREAK-EVEN CALCULATOR'!$D$24)),0)</f>
        <v>1083.8666666666666</v>
      </c>
      <c r="AE31" s="55">
        <f>IF('BREAK-EVEN CALCULATOR'!$D$12=TRUE,'PARTICIPATION RATE TABLES'!AE$28*('BREAK-EVEN CALCULATOR'!$D$22+('BREAK-EVEN CALCULATOR'!$D$22*'BREAK-EVEN CALCULATOR'!$D$23)+('BREAK-EVEN CALCULATOR'!$D$22*'BREAK-EVEN CALCULATOR'!$D$24)),0)</f>
        <v>1121.2666666666667</v>
      </c>
      <c r="AF31" s="55">
        <f>IF('BREAK-EVEN CALCULATOR'!$D$12=TRUE,'PARTICIPATION RATE TABLES'!AF$28*('BREAK-EVEN CALCULATOR'!$D$22+('BREAK-EVEN CALCULATOR'!$D$22*'BREAK-EVEN CALCULATOR'!$D$23)+('BREAK-EVEN CALCULATOR'!$D$22*'BREAK-EVEN CALCULATOR'!$D$24)),0)</f>
        <v>1158.6666666666665</v>
      </c>
      <c r="AG31" s="55">
        <f>IF('BREAK-EVEN CALCULATOR'!$D$12=TRUE,'PARTICIPATION RATE TABLES'!AG$28*('BREAK-EVEN CALCULATOR'!$D$22+('BREAK-EVEN CALCULATOR'!$D$22*'BREAK-EVEN CALCULATOR'!$D$23)+('BREAK-EVEN CALCULATOR'!$D$22*'BREAK-EVEN CALCULATOR'!$D$24)),0)</f>
        <v>1196.0666666666666</v>
      </c>
      <c r="AH31" s="55">
        <f>IF('BREAK-EVEN CALCULATOR'!$D$12=TRUE,'PARTICIPATION RATE TABLES'!AH$28*('BREAK-EVEN CALCULATOR'!$D$22+('BREAK-EVEN CALCULATOR'!$D$22*'BREAK-EVEN CALCULATOR'!$D$23)+('BREAK-EVEN CALCULATOR'!$D$22*'BREAK-EVEN CALCULATOR'!$D$24)),0)</f>
        <v>1233.4666666666665</v>
      </c>
      <c r="AI31" s="55">
        <f>IF('BREAK-EVEN CALCULATOR'!$D$12=TRUE,'PARTICIPATION RATE TABLES'!AI$28*('BREAK-EVEN CALCULATOR'!$D$22+('BREAK-EVEN CALCULATOR'!$D$22*'BREAK-EVEN CALCULATOR'!$D$23)+('BREAK-EVEN CALCULATOR'!$D$22*'BREAK-EVEN CALCULATOR'!$D$24)),0)</f>
        <v>1270.8666666666666</v>
      </c>
      <c r="AJ31" s="55">
        <f>IF('BREAK-EVEN CALCULATOR'!$D$12=TRUE,'PARTICIPATION RATE TABLES'!AJ$28*('BREAK-EVEN CALCULATOR'!$D$22+('BREAK-EVEN CALCULATOR'!$D$22*'BREAK-EVEN CALCULATOR'!$D$23)+('BREAK-EVEN CALCULATOR'!$D$22*'BREAK-EVEN CALCULATOR'!$D$24)),0)</f>
        <v>1308.2666666666667</v>
      </c>
      <c r="AK31" s="55">
        <f>IF('BREAK-EVEN CALCULATOR'!$D$12=TRUE,'PARTICIPATION RATE TABLES'!AK$28*('BREAK-EVEN CALCULATOR'!$D$22+('BREAK-EVEN CALCULATOR'!$D$22*'BREAK-EVEN CALCULATOR'!$D$23)+('BREAK-EVEN CALCULATOR'!$D$22*'BREAK-EVEN CALCULATOR'!$D$24)),0)</f>
        <v>1345.6666666666665</v>
      </c>
      <c r="AL31" s="55">
        <f>IF('BREAK-EVEN CALCULATOR'!$D$12=TRUE,'PARTICIPATION RATE TABLES'!AL$28*('BREAK-EVEN CALCULATOR'!$D$22+('BREAK-EVEN CALCULATOR'!$D$22*'BREAK-EVEN CALCULATOR'!$D$23)+('BREAK-EVEN CALCULATOR'!$D$22*'BREAK-EVEN CALCULATOR'!$D$24)),0)</f>
        <v>1383.0666666666666</v>
      </c>
      <c r="AM31" s="55">
        <f>IF('BREAK-EVEN CALCULATOR'!$D$12=TRUE,'PARTICIPATION RATE TABLES'!AM$28*('BREAK-EVEN CALCULATOR'!$D$22+('BREAK-EVEN CALCULATOR'!$D$22*'BREAK-EVEN CALCULATOR'!$D$23)+('BREAK-EVEN CALCULATOR'!$D$22*'BREAK-EVEN CALCULATOR'!$D$24)),0)</f>
        <v>1420.4666666666667</v>
      </c>
      <c r="AN31" s="55">
        <f>IF('BREAK-EVEN CALCULATOR'!$D$12=TRUE,'PARTICIPATION RATE TABLES'!AN$28*('BREAK-EVEN CALCULATOR'!$D$22+('BREAK-EVEN CALCULATOR'!$D$22*'BREAK-EVEN CALCULATOR'!$D$23)+('BREAK-EVEN CALCULATOR'!$D$22*'BREAK-EVEN CALCULATOR'!$D$24)),0)</f>
        <v>1457.8666666666666</v>
      </c>
      <c r="AO31" s="55">
        <f>IF('BREAK-EVEN CALCULATOR'!$D$12=TRUE,'PARTICIPATION RATE TABLES'!AO$28*('BREAK-EVEN CALCULATOR'!$D$22+('BREAK-EVEN CALCULATOR'!$D$22*'BREAK-EVEN CALCULATOR'!$D$23)+('BREAK-EVEN CALCULATOR'!$D$22*'BREAK-EVEN CALCULATOR'!$D$24)),0)</f>
        <v>1495.2666666666664</v>
      </c>
      <c r="AP31" s="55">
        <f>IF('BREAK-EVEN CALCULATOR'!$D$12=TRUE,'PARTICIPATION RATE TABLES'!AP$28*('BREAK-EVEN CALCULATOR'!$D$22+('BREAK-EVEN CALCULATOR'!$D$22*'BREAK-EVEN CALCULATOR'!$D$23)+('BREAK-EVEN CALCULATOR'!$D$22*'BREAK-EVEN CALCULATOR'!$D$24)),0)</f>
        <v>1532.6666666666665</v>
      </c>
      <c r="AQ31" s="55">
        <f>IF('BREAK-EVEN CALCULATOR'!$D$12=TRUE,'PARTICIPATION RATE TABLES'!AQ$28*('BREAK-EVEN CALCULATOR'!$D$22+('BREAK-EVEN CALCULATOR'!$D$22*'BREAK-EVEN CALCULATOR'!$D$23)+('BREAK-EVEN CALCULATOR'!$D$22*'BREAK-EVEN CALCULATOR'!$D$24)),0)</f>
        <v>1570.0666666666666</v>
      </c>
      <c r="AR31" s="55">
        <f>IF('BREAK-EVEN CALCULATOR'!$D$12=TRUE,'PARTICIPATION RATE TABLES'!AR$28*('BREAK-EVEN CALCULATOR'!$D$22+('BREAK-EVEN CALCULATOR'!$D$22*'BREAK-EVEN CALCULATOR'!$D$23)+('BREAK-EVEN CALCULATOR'!$D$22*'BREAK-EVEN CALCULATOR'!$D$24)),0)</f>
        <v>1607.4666666666665</v>
      </c>
      <c r="AS31" s="55">
        <f>IF('BREAK-EVEN CALCULATOR'!$D$12=TRUE,'PARTICIPATION RATE TABLES'!AS$28*('BREAK-EVEN CALCULATOR'!$D$22+('BREAK-EVEN CALCULATOR'!$D$22*'BREAK-EVEN CALCULATOR'!$D$23)+('BREAK-EVEN CALCULATOR'!$D$22*'BREAK-EVEN CALCULATOR'!$D$24)),0)</f>
        <v>1644.8666666666666</v>
      </c>
      <c r="AT31" s="55">
        <f>IF('BREAK-EVEN CALCULATOR'!$D$12=TRUE,'PARTICIPATION RATE TABLES'!AT$28*('BREAK-EVEN CALCULATOR'!$D$22+('BREAK-EVEN CALCULATOR'!$D$22*'BREAK-EVEN CALCULATOR'!$D$23)+('BREAK-EVEN CALCULATOR'!$D$22*'BREAK-EVEN CALCULATOR'!$D$24)),0)</f>
        <v>1682.2666666666667</v>
      </c>
      <c r="AU31" s="55">
        <f>IF('BREAK-EVEN CALCULATOR'!$D$12=TRUE,'PARTICIPATION RATE TABLES'!AU$28*('BREAK-EVEN CALCULATOR'!$D$22+('BREAK-EVEN CALCULATOR'!$D$22*'BREAK-EVEN CALCULATOR'!$D$23)+('BREAK-EVEN CALCULATOR'!$D$22*'BREAK-EVEN CALCULATOR'!$D$24)),0)</f>
        <v>1719.6666666666665</v>
      </c>
      <c r="AV31" s="55">
        <f>IF('BREAK-EVEN CALCULATOR'!$D$12=TRUE,'PARTICIPATION RATE TABLES'!AV$28*('BREAK-EVEN CALCULATOR'!$D$22+('BREAK-EVEN CALCULATOR'!$D$22*'BREAK-EVEN CALCULATOR'!$D$23)+('BREAK-EVEN CALCULATOR'!$D$22*'BREAK-EVEN CALCULATOR'!$D$24)),0)</f>
        <v>1757.0666666666666</v>
      </c>
      <c r="AW31" s="55">
        <f>IF('BREAK-EVEN CALCULATOR'!$D$12=TRUE,'PARTICIPATION RATE TABLES'!AW$28*('BREAK-EVEN CALCULATOR'!$D$22+('BREAK-EVEN CALCULATOR'!$D$22*'BREAK-EVEN CALCULATOR'!$D$23)+('BREAK-EVEN CALCULATOR'!$D$22*'BREAK-EVEN CALCULATOR'!$D$24)),0)</f>
        <v>1794.4666666666667</v>
      </c>
      <c r="AX31" s="55">
        <f>IF('BREAK-EVEN CALCULATOR'!$D$12=TRUE,'PARTICIPATION RATE TABLES'!AX$28*('BREAK-EVEN CALCULATOR'!$D$22+('BREAK-EVEN CALCULATOR'!$D$22*'BREAK-EVEN CALCULATOR'!$D$23)+('BREAK-EVEN CALCULATOR'!$D$22*'BREAK-EVEN CALCULATOR'!$D$24)),0)</f>
        <v>1831.8666666666666</v>
      </c>
      <c r="AY31" s="55">
        <f>IF('BREAK-EVEN CALCULATOR'!$D$12=TRUE,'PARTICIPATION RATE TABLES'!AY$28*('BREAK-EVEN CALCULATOR'!$D$22+('BREAK-EVEN CALCULATOR'!$D$22*'BREAK-EVEN CALCULATOR'!$D$23)+('BREAK-EVEN CALCULATOR'!$D$22*'BREAK-EVEN CALCULATOR'!$D$24)),0)</f>
        <v>1869.2666666666667</v>
      </c>
      <c r="AZ31" s="55">
        <f>IF('BREAK-EVEN CALCULATOR'!$D$12=TRUE,'PARTICIPATION RATE TABLES'!AZ$28*('BREAK-EVEN CALCULATOR'!$D$22+('BREAK-EVEN CALCULATOR'!$D$22*'BREAK-EVEN CALCULATOR'!$D$23)+('BREAK-EVEN CALCULATOR'!$D$22*'BREAK-EVEN CALCULATOR'!$D$24)),0)</f>
        <v>1906.6666666666667</v>
      </c>
      <c r="BA31" s="55">
        <f>IF('BREAK-EVEN CALCULATOR'!$D$12=TRUE,'PARTICIPATION RATE TABLES'!BA$28*('BREAK-EVEN CALCULATOR'!$D$22+('BREAK-EVEN CALCULATOR'!$D$22*'BREAK-EVEN CALCULATOR'!$D$23)+('BREAK-EVEN CALCULATOR'!$D$22*'BREAK-EVEN CALCULATOR'!$D$24)),0)</f>
        <v>1944.0666666666664</v>
      </c>
      <c r="BB31" s="55">
        <f>IF('BREAK-EVEN CALCULATOR'!$D$12=TRUE,'PARTICIPATION RATE TABLES'!BB$28*('BREAK-EVEN CALCULATOR'!$D$22+('BREAK-EVEN CALCULATOR'!$D$22*'BREAK-EVEN CALCULATOR'!$D$23)+('BREAK-EVEN CALCULATOR'!$D$22*'BREAK-EVEN CALCULATOR'!$D$24)),0)</f>
        <v>1981.4666666666667</v>
      </c>
      <c r="BC31" s="55">
        <f>IF('BREAK-EVEN CALCULATOR'!$D$12=TRUE,'PARTICIPATION RATE TABLES'!BC$28*('BREAK-EVEN CALCULATOR'!$D$22+('BREAK-EVEN CALCULATOR'!$D$22*'BREAK-EVEN CALCULATOR'!$D$23)+('BREAK-EVEN CALCULATOR'!$D$22*'BREAK-EVEN CALCULATOR'!$D$24)),0)</f>
        <v>2018.8666666666668</v>
      </c>
      <c r="BD31" s="55">
        <f>IF('BREAK-EVEN CALCULATOR'!$D$12=TRUE,'PARTICIPATION RATE TABLES'!BD$28*('BREAK-EVEN CALCULATOR'!$D$22+('BREAK-EVEN CALCULATOR'!$D$22*'BREAK-EVEN CALCULATOR'!$D$23)+('BREAK-EVEN CALCULATOR'!$D$22*'BREAK-EVEN CALCULATOR'!$D$24)),0)</f>
        <v>2056.2666666666664</v>
      </c>
      <c r="BE31" s="55">
        <f>IF('BREAK-EVEN CALCULATOR'!$D$12=TRUE,'PARTICIPATION RATE TABLES'!BE$28*('BREAK-EVEN CALCULATOR'!$D$22+('BREAK-EVEN CALCULATOR'!$D$22*'BREAK-EVEN CALCULATOR'!$D$23)+('BREAK-EVEN CALCULATOR'!$D$22*'BREAK-EVEN CALCULATOR'!$D$24)),0)</f>
        <v>2093.6666666666665</v>
      </c>
      <c r="BF31" s="55">
        <f>IF('BREAK-EVEN CALCULATOR'!$D$12=TRUE,'PARTICIPATION RATE TABLES'!BF$28*('BREAK-EVEN CALCULATOR'!$D$22+('BREAK-EVEN CALCULATOR'!$D$22*'BREAK-EVEN CALCULATOR'!$D$23)+('BREAK-EVEN CALCULATOR'!$D$22*'BREAK-EVEN CALCULATOR'!$D$24)),0)</f>
        <v>2131.0666666666666</v>
      </c>
      <c r="BG31" s="55">
        <f>IF('BREAK-EVEN CALCULATOR'!$D$12=TRUE,'PARTICIPATION RATE TABLES'!BG$28*('BREAK-EVEN CALCULATOR'!$D$22+('BREAK-EVEN CALCULATOR'!$D$22*'BREAK-EVEN CALCULATOR'!$D$23)+('BREAK-EVEN CALCULATOR'!$D$22*'BREAK-EVEN CALCULATOR'!$D$24)),0)</f>
        <v>2168.4666666666662</v>
      </c>
      <c r="BH31" s="55">
        <f>IF('BREAK-EVEN CALCULATOR'!$D$12=TRUE,'PARTICIPATION RATE TABLES'!BH$28*('BREAK-EVEN CALCULATOR'!$D$22+('BREAK-EVEN CALCULATOR'!$D$22*'BREAK-EVEN CALCULATOR'!$D$23)+('BREAK-EVEN CALCULATOR'!$D$22*'BREAK-EVEN CALCULATOR'!$D$24)),0)</f>
        <v>2205.8666666666668</v>
      </c>
      <c r="BI31" s="55">
        <f>IF('BREAK-EVEN CALCULATOR'!$D$12=TRUE,'PARTICIPATION RATE TABLES'!BI$28*('BREAK-EVEN CALCULATOR'!$D$22+('BREAK-EVEN CALCULATOR'!$D$22*'BREAK-EVEN CALCULATOR'!$D$23)+('BREAK-EVEN CALCULATOR'!$D$22*'BREAK-EVEN CALCULATOR'!$D$24)),0)</f>
        <v>2243.2666666666669</v>
      </c>
      <c r="BJ31" s="55">
        <f>IF('BREAK-EVEN CALCULATOR'!$D$12=TRUE,'PARTICIPATION RATE TABLES'!BJ$28*('BREAK-EVEN CALCULATOR'!$D$22+('BREAK-EVEN CALCULATOR'!$D$22*'BREAK-EVEN CALCULATOR'!$D$23)+('BREAK-EVEN CALCULATOR'!$D$22*'BREAK-EVEN CALCULATOR'!$D$24)),0)</f>
        <v>2280.6666666666665</v>
      </c>
      <c r="BK31" s="55">
        <f>IF('BREAK-EVEN CALCULATOR'!$D$12=TRUE,'PARTICIPATION RATE TABLES'!BK$28*('BREAK-EVEN CALCULATOR'!$D$22+('BREAK-EVEN CALCULATOR'!$D$22*'BREAK-EVEN CALCULATOR'!$D$23)+('BREAK-EVEN CALCULATOR'!$D$22*'BREAK-EVEN CALCULATOR'!$D$24)),0)</f>
        <v>2318.0666666666666</v>
      </c>
      <c r="BL31" s="55">
        <f>IF('BREAK-EVEN CALCULATOR'!$D$12=TRUE,'PARTICIPATION RATE TABLES'!BL$28*('BREAK-EVEN CALCULATOR'!$D$22+('BREAK-EVEN CALCULATOR'!$D$22*'BREAK-EVEN CALCULATOR'!$D$23)+('BREAK-EVEN CALCULATOR'!$D$22*'BREAK-EVEN CALCULATOR'!$D$24)),0)</f>
        <v>2355.4666666666667</v>
      </c>
      <c r="BM31" s="55">
        <f>IF('BREAK-EVEN CALCULATOR'!$D$12=TRUE,'PARTICIPATION RATE TABLES'!BM$28*('BREAK-EVEN CALCULATOR'!$D$22+('BREAK-EVEN CALCULATOR'!$D$22*'BREAK-EVEN CALCULATOR'!$D$23)+('BREAK-EVEN CALCULATOR'!$D$22*'BREAK-EVEN CALCULATOR'!$D$24)),0)</f>
        <v>2392.8666666666663</v>
      </c>
      <c r="BN31" s="55">
        <f>IF('BREAK-EVEN CALCULATOR'!$D$12=TRUE,'PARTICIPATION RATE TABLES'!BN$28*('BREAK-EVEN CALCULATOR'!$D$22+('BREAK-EVEN CALCULATOR'!$D$22*'BREAK-EVEN CALCULATOR'!$D$23)+('BREAK-EVEN CALCULATOR'!$D$22*'BREAK-EVEN CALCULATOR'!$D$24)),0)</f>
        <v>2430.2666666666664</v>
      </c>
      <c r="BO31" s="55">
        <f>IF('BREAK-EVEN CALCULATOR'!$D$12=TRUE,'PARTICIPATION RATE TABLES'!BO$28*('BREAK-EVEN CALCULATOR'!$D$22+('BREAK-EVEN CALCULATOR'!$D$22*'BREAK-EVEN CALCULATOR'!$D$23)+('BREAK-EVEN CALCULATOR'!$D$22*'BREAK-EVEN CALCULATOR'!$D$24)),0)</f>
        <v>2467.6666666666665</v>
      </c>
      <c r="BP31" s="55">
        <f>IF('BREAK-EVEN CALCULATOR'!$D$12=TRUE,'PARTICIPATION RATE TABLES'!BP$28*('BREAK-EVEN CALCULATOR'!$D$22+('BREAK-EVEN CALCULATOR'!$D$22*'BREAK-EVEN CALCULATOR'!$D$23)+('BREAK-EVEN CALCULATOR'!$D$22*'BREAK-EVEN CALCULATOR'!$D$24)),0)</f>
        <v>2505.0666666666666</v>
      </c>
      <c r="BQ31" s="55">
        <f>IF('BREAK-EVEN CALCULATOR'!$D$12=TRUE,'PARTICIPATION RATE TABLES'!BQ$28*('BREAK-EVEN CALCULATOR'!$D$22+('BREAK-EVEN CALCULATOR'!$D$22*'BREAK-EVEN CALCULATOR'!$D$23)+('BREAK-EVEN CALCULATOR'!$D$22*'BREAK-EVEN CALCULATOR'!$D$24)),0)</f>
        <v>2542.4666666666667</v>
      </c>
      <c r="BR31" s="55">
        <f>IF('BREAK-EVEN CALCULATOR'!$D$12=TRUE,'PARTICIPATION RATE TABLES'!BR$28*('BREAK-EVEN CALCULATOR'!$D$22+('BREAK-EVEN CALCULATOR'!$D$22*'BREAK-EVEN CALCULATOR'!$D$23)+('BREAK-EVEN CALCULATOR'!$D$22*'BREAK-EVEN CALCULATOR'!$D$24)),0)</f>
        <v>2579.8666666666668</v>
      </c>
      <c r="BS31" s="55">
        <f>IF('BREAK-EVEN CALCULATOR'!$D$12=TRUE,'PARTICIPATION RATE TABLES'!BS$28*('BREAK-EVEN CALCULATOR'!$D$22+('BREAK-EVEN CALCULATOR'!$D$22*'BREAK-EVEN CALCULATOR'!$D$23)+('BREAK-EVEN CALCULATOR'!$D$22*'BREAK-EVEN CALCULATOR'!$D$24)),0)</f>
        <v>2617.2666666666664</v>
      </c>
      <c r="BT31" s="55">
        <f>IF('BREAK-EVEN CALCULATOR'!$D$12=TRUE,'PARTICIPATION RATE TABLES'!BT$28*('BREAK-EVEN CALCULATOR'!$D$22+('BREAK-EVEN CALCULATOR'!$D$22*'BREAK-EVEN CALCULATOR'!$D$23)+('BREAK-EVEN CALCULATOR'!$D$22*'BREAK-EVEN CALCULATOR'!$D$24)),0)</f>
        <v>2654.6666666666665</v>
      </c>
      <c r="BU31" s="55">
        <f>IF('BREAK-EVEN CALCULATOR'!$D$12=TRUE,'PARTICIPATION RATE TABLES'!BU$28*('BREAK-EVEN CALCULATOR'!$D$22+('BREAK-EVEN CALCULATOR'!$D$22*'BREAK-EVEN CALCULATOR'!$D$23)+('BREAK-EVEN CALCULATOR'!$D$22*'BREAK-EVEN CALCULATOR'!$D$24)),0)</f>
        <v>2692.0666666666666</v>
      </c>
      <c r="BV31" s="55">
        <f>IF('BREAK-EVEN CALCULATOR'!$D$12=TRUE,'PARTICIPATION RATE TABLES'!BV$28*('BREAK-EVEN CALCULATOR'!$D$22+('BREAK-EVEN CALCULATOR'!$D$22*'BREAK-EVEN CALCULATOR'!$D$23)+('BREAK-EVEN CALCULATOR'!$D$22*'BREAK-EVEN CALCULATOR'!$D$24)),0)</f>
        <v>2729.4666666666662</v>
      </c>
      <c r="BW31" s="55">
        <f>IF('BREAK-EVEN CALCULATOR'!$D$12=TRUE,'PARTICIPATION RATE TABLES'!BW$28*('BREAK-EVEN CALCULATOR'!$D$22+('BREAK-EVEN CALCULATOR'!$D$22*'BREAK-EVEN CALCULATOR'!$D$23)+('BREAK-EVEN CALCULATOR'!$D$22*'BREAK-EVEN CALCULATOR'!$D$24)),0)</f>
        <v>2766.8666666666663</v>
      </c>
      <c r="BX31" s="55">
        <f>IF('BREAK-EVEN CALCULATOR'!$D$12=TRUE,'PARTICIPATION RATE TABLES'!BX$28*('BREAK-EVEN CALCULATOR'!$D$22+('BREAK-EVEN CALCULATOR'!$D$22*'BREAK-EVEN CALCULATOR'!$D$23)+('BREAK-EVEN CALCULATOR'!$D$22*'BREAK-EVEN CALCULATOR'!$D$24)),0)</f>
        <v>2804.2666666666669</v>
      </c>
      <c r="BY31" s="55">
        <f>IF('BREAK-EVEN CALCULATOR'!$D$12=TRUE,'PARTICIPATION RATE TABLES'!BY$28*('BREAK-EVEN CALCULATOR'!$D$22+('BREAK-EVEN CALCULATOR'!$D$22*'BREAK-EVEN CALCULATOR'!$D$23)+('BREAK-EVEN CALCULATOR'!$D$22*'BREAK-EVEN CALCULATOR'!$D$24)),0)</f>
        <v>2841.6666666666665</v>
      </c>
      <c r="BZ31" s="55">
        <f>IF('BREAK-EVEN CALCULATOR'!$D$12=TRUE,'PARTICIPATION RATE TABLES'!BZ$28*('BREAK-EVEN CALCULATOR'!$D$22+('BREAK-EVEN CALCULATOR'!$D$22*'BREAK-EVEN CALCULATOR'!$D$23)+('BREAK-EVEN CALCULATOR'!$D$22*'BREAK-EVEN CALCULATOR'!$D$24)),0)</f>
        <v>2879.0666666666666</v>
      </c>
      <c r="CA31" s="55">
        <f>IF('BREAK-EVEN CALCULATOR'!$D$12=TRUE,'PARTICIPATION RATE TABLES'!CA$28*('BREAK-EVEN CALCULATOR'!$D$22+('BREAK-EVEN CALCULATOR'!$D$22*'BREAK-EVEN CALCULATOR'!$D$23)+('BREAK-EVEN CALCULATOR'!$D$22*'BREAK-EVEN CALCULATOR'!$D$24)),0)</f>
        <v>2916.4666666666667</v>
      </c>
      <c r="CB31" s="55">
        <f>IF('BREAK-EVEN CALCULATOR'!$D$12=TRUE,'PARTICIPATION RATE TABLES'!CB$28*('BREAK-EVEN CALCULATOR'!$D$22+('BREAK-EVEN CALCULATOR'!$D$22*'BREAK-EVEN CALCULATOR'!$D$23)+('BREAK-EVEN CALCULATOR'!$D$22*'BREAK-EVEN CALCULATOR'!$D$24)),0)</f>
        <v>2953.8666666666663</v>
      </c>
      <c r="CC31" s="55">
        <f>IF('BREAK-EVEN CALCULATOR'!$D$12=TRUE,'PARTICIPATION RATE TABLES'!CC$28*('BREAK-EVEN CALCULATOR'!$D$22+('BREAK-EVEN CALCULATOR'!$D$22*'BREAK-EVEN CALCULATOR'!$D$23)+('BREAK-EVEN CALCULATOR'!$D$22*'BREAK-EVEN CALCULATOR'!$D$24)),0)</f>
        <v>2991.2666666666664</v>
      </c>
      <c r="CD31" s="55">
        <f>IF('BREAK-EVEN CALCULATOR'!$D$12=TRUE,'PARTICIPATION RATE TABLES'!CD$28*('BREAK-EVEN CALCULATOR'!$D$22+('BREAK-EVEN CALCULATOR'!$D$22*'BREAK-EVEN CALCULATOR'!$D$23)+('BREAK-EVEN CALCULATOR'!$D$22*'BREAK-EVEN CALCULATOR'!$D$24)),0)</f>
        <v>3028.6666666666665</v>
      </c>
      <c r="CE31" s="55">
        <f>IF('BREAK-EVEN CALCULATOR'!$D$12=TRUE,'PARTICIPATION RATE TABLES'!CE$28*('BREAK-EVEN CALCULATOR'!$D$22+('BREAK-EVEN CALCULATOR'!$D$22*'BREAK-EVEN CALCULATOR'!$D$23)+('BREAK-EVEN CALCULATOR'!$D$22*'BREAK-EVEN CALCULATOR'!$D$24)),0)</f>
        <v>3066.0666666666666</v>
      </c>
      <c r="CF31" s="55">
        <f>IF('BREAK-EVEN CALCULATOR'!$D$12=TRUE,'PARTICIPATION RATE TABLES'!CF$28*('BREAK-EVEN CALCULATOR'!$D$22+('BREAK-EVEN CALCULATOR'!$D$22*'BREAK-EVEN CALCULATOR'!$D$23)+('BREAK-EVEN CALCULATOR'!$D$22*'BREAK-EVEN CALCULATOR'!$D$24)),0)</f>
        <v>3103.4666666666667</v>
      </c>
      <c r="CG31" s="55">
        <f>IF('BREAK-EVEN CALCULATOR'!$D$12=TRUE,'PARTICIPATION RATE TABLES'!CG$28*('BREAK-EVEN CALCULATOR'!$D$22+('BREAK-EVEN CALCULATOR'!$D$22*'BREAK-EVEN CALCULATOR'!$D$23)+('BREAK-EVEN CALCULATOR'!$D$22*'BREAK-EVEN CALCULATOR'!$D$24)),0)</f>
        <v>3140.8666666666668</v>
      </c>
      <c r="CH31" s="55">
        <f>IF('BREAK-EVEN CALCULATOR'!$D$12=TRUE,'PARTICIPATION RATE TABLES'!CH$28*('BREAK-EVEN CALCULATOR'!$D$22+('BREAK-EVEN CALCULATOR'!$D$22*'BREAK-EVEN CALCULATOR'!$D$23)+('BREAK-EVEN CALCULATOR'!$D$22*'BREAK-EVEN CALCULATOR'!$D$24)),0)</f>
        <v>3178.2666666666664</v>
      </c>
      <c r="CI31" s="55">
        <f>IF('BREAK-EVEN CALCULATOR'!$D$12=TRUE,'PARTICIPATION RATE TABLES'!CI$28*('BREAK-EVEN CALCULATOR'!$D$22+('BREAK-EVEN CALCULATOR'!$D$22*'BREAK-EVEN CALCULATOR'!$D$23)+('BREAK-EVEN CALCULATOR'!$D$22*'BREAK-EVEN CALCULATOR'!$D$24)),0)</f>
        <v>3215.6666666666665</v>
      </c>
      <c r="CJ31" s="55">
        <f>IF('BREAK-EVEN CALCULATOR'!$D$12=TRUE,'PARTICIPATION RATE TABLES'!CJ$28*('BREAK-EVEN CALCULATOR'!$D$22+('BREAK-EVEN CALCULATOR'!$D$22*'BREAK-EVEN CALCULATOR'!$D$23)+('BREAK-EVEN CALCULATOR'!$D$22*'BREAK-EVEN CALCULATOR'!$D$24)),0)</f>
        <v>3253.0666666666666</v>
      </c>
      <c r="CK31" s="55">
        <f>IF('BREAK-EVEN CALCULATOR'!$D$12=TRUE,'PARTICIPATION RATE TABLES'!CK$28*('BREAK-EVEN CALCULATOR'!$D$22+('BREAK-EVEN CALCULATOR'!$D$22*'BREAK-EVEN CALCULATOR'!$D$23)+('BREAK-EVEN CALCULATOR'!$D$22*'BREAK-EVEN CALCULATOR'!$D$24)),0)</f>
        <v>3290.4666666666662</v>
      </c>
      <c r="CL31" s="55">
        <f>IF('BREAK-EVEN CALCULATOR'!$D$12=TRUE,'PARTICIPATION RATE TABLES'!CL$28*('BREAK-EVEN CALCULATOR'!$D$22+('BREAK-EVEN CALCULATOR'!$D$22*'BREAK-EVEN CALCULATOR'!$D$23)+('BREAK-EVEN CALCULATOR'!$D$22*'BREAK-EVEN CALCULATOR'!$D$24)),0)</f>
        <v>3327.8666666666663</v>
      </c>
      <c r="CM31" s="55">
        <f>IF('BREAK-EVEN CALCULATOR'!$D$12=TRUE,'PARTICIPATION RATE TABLES'!CM$28*('BREAK-EVEN CALCULATOR'!$D$22+('BREAK-EVEN CALCULATOR'!$D$22*'BREAK-EVEN CALCULATOR'!$D$23)+('BREAK-EVEN CALCULATOR'!$D$22*'BREAK-EVEN CALCULATOR'!$D$24)),0)</f>
        <v>3365.2666666666669</v>
      </c>
      <c r="CN31" s="55">
        <f>IF('BREAK-EVEN CALCULATOR'!$D$12=TRUE,'PARTICIPATION RATE TABLES'!CN$28*('BREAK-EVEN CALCULATOR'!$D$22+('BREAK-EVEN CALCULATOR'!$D$22*'BREAK-EVEN CALCULATOR'!$D$23)+('BREAK-EVEN CALCULATOR'!$D$22*'BREAK-EVEN CALCULATOR'!$D$24)),0)</f>
        <v>3402.6666666666665</v>
      </c>
      <c r="CO31" s="55">
        <f>IF('BREAK-EVEN CALCULATOR'!$D$12=TRUE,'PARTICIPATION RATE TABLES'!CO$28*('BREAK-EVEN CALCULATOR'!$D$22+('BREAK-EVEN CALCULATOR'!$D$22*'BREAK-EVEN CALCULATOR'!$D$23)+('BREAK-EVEN CALCULATOR'!$D$22*'BREAK-EVEN CALCULATOR'!$D$24)),0)</f>
        <v>3440.0666666666662</v>
      </c>
      <c r="CP31" s="55">
        <f>IF('BREAK-EVEN CALCULATOR'!$D$12=TRUE,'PARTICIPATION RATE TABLES'!CP$28*('BREAK-EVEN CALCULATOR'!$D$22+('BREAK-EVEN CALCULATOR'!$D$22*'BREAK-EVEN CALCULATOR'!$D$23)+('BREAK-EVEN CALCULATOR'!$D$22*'BREAK-EVEN CALCULATOR'!$D$24)),0)</f>
        <v>3477.4666666666667</v>
      </c>
      <c r="CQ31" s="55">
        <f>IF('BREAK-EVEN CALCULATOR'!$D$12=TRUE,'PARTICIPATION RATE TABLES'!CQ$28*('BREAK-EVEN CALCULATOR'!$D$22+('BREAK-EVEN CALCULATOR'!$D$22*'BREAK-EVEN CALCULATOR'!$D$23)+('BREAK-EVEN CALCULATOR'!$D$22*'BREAK-EVEN CALCULATOR'!$D$24)),0)</f>
        <v>3514.8666666666663</v>
      </c>
      <c r="CR31" s="55">
        <f>IF('BREAK-EVEN CALCULATOR'!$D$12=TRUE,'PARTICIPATION RATE TABLES'!CR$28*('BREAK-EVEN CALCULATOR'!$D$22+('BREAK-EVEN CALCULATOR'!$D$22*'BREAK-EVEN CALCULATOR'!$D$23)+('BREAK-EVEN CALCULATOR'!$D$22*'BREAK-EVEN CALCULATOR'!$D$24)),0)</f>
        <v>3552.266666666666</v>
      </c>
      <c r="CS31" s="55">
        <f>IF('BREAK-EVEN CALCULATOR'!$D$12=TRUE,'PARTICIPATION RATE TABLES'!CS$28*('BREAK-EVEN CALCULATOR'!$D$22+('BREAK-EVEN CALCULATOR'!$D$22*'BREAK-EVEN CALCULATOR'!$D$23)+('BREAK-EVEN CALCULATOR'!$D$22*'BREAK-EVEN CALCULATOR'!$D$24)),0)</f>
        <v>3589.6666666666665</v>
      </c>
      <c r="CT31" s="55">
        <f>IF('BREAK-EVEN CALCULATOR'!$D$12=TRUE,'PARTICIPATION RATE TABLES'!CT$28*('BREAK-EVEN CALCULATOR'!$D$22+('BREAK-EVEN CALCULATOR'!$D$22*'BREAK-EVEN CALCULATOR'!$D$23)+('BREAK-EVEN CALCULATOR'!$D$22*'BREAK-EVEN CALCULATOR'!$D$24)),0)</f>
        <v>3627.0666666666666</v>
      </c>
      <c r="CU31" s="55">
        <f>IF('BREAK-EVEN CALCULATOR'!$D$12=TRUE,'PARTICIPATION RATE TABLES'!CU$28*('BREAK-EVEN CALCULATOR'!$D$22+('BREAK-EVEN CALCULATOR'!$D$22*'BREAK-EVEN CALCULATOR'!$D$23)+('BREAK-EVEN CALCULATOR'!$D$22*'BREAK-EVEN CALCULATOR'!$D$24)),0)</f>
        <v>3664.4666666666662</v>
      </c>
      <c r="CV31" s="55">
        <f>IF('BREAK-EVEN CALCULATOR'!$D$12=TRUE,'PARTICIPATION RATE TABLES'!CV$28*('BREAK-EVEN CALCULATOR'!$D$22+('BREAK-EVEN CALCULATOR'!$D$22*'BREAK-EVEN CALCULATOR'!$D$23)+('BREAK-EVEN CALCULATOR'!$D$22*'BREAK-EVEN CALCULATOR'!$D$24)),0)</f>
        <v>3701.8666666666668</v>
      </c>
      <c r="CW31" s="55">
        <f>IF('BREAK-EVEN CALCULATOR'!$D$12=TRUE,'PARTICIPATION RATE TABLES'!CW$28*('BREAK-EVEN CALCULATOR'!$D$22+('BREAK-EVEN CALCULATOR'!$D$22*'BREAK-EVEN CALCULATOR'!$D$23)+('BREAK-EVEN CALCULATOR'!$D$22*'BREAK-EVEN CALCULATOR'!$D$24)),0)</f>
        <v>3739.2666666666664</v>
      </c>
    </row>
    <row r="32" spans="1:101" ht="16" x14ac:dyDescent="0.2">
      <c r="A32" s="56" t="s">
        <v>60</v>
      </c>
      <c r="B32" s="57">
        <f t="shared" ref="B32:AG32" si="8">B29-SUM(B30:B31)</f>
        <v>12.473333333333358</v>
      </c>
      <c r="C32" s="57">
        <f t="shared" si="8"/>
        <v>25.443333333333328</v>
      </c>
      <c r="D32" s="57">
        <f t="shared" si="8"/>
        <v>35.323333333333267</v>
      </c>
      <c r="E32" s="57">
        <f t="shared" si="8"/>
        <v>48.293333333333294</v>
      </c>
      <c r="F32" s="57">
        <f t="shared" si="8"/>
        <v>58.173333333333403</v>
      </c>
      <c r="G32" s="57">
        <f t="shared" si="8"/>
        <v>71.143333333333317</v>
      </c>
      <c r="H32" s="57">
        <f t="shared" si="8"/>
        <v>81.023333333333312</v>
      </c>
      <c r="I32" s="57">
        <f t="shared" si="8"/>
        <v>93.993333333333339</v>
      </c>
      <c r="J32" s="57">
        <f t="shared" si="8"/>
        <v>103.87333333333345</v>
      </c>
      <c r="K32" s="57">
        <f t="shared" si="8"/>
        <v>116.84333333333348</v>
      </c>
      <c r="L32" s="57">
        <f t="shared" si="8"/>
        <v>126.72333333333336</v>
      </c>
      <c r="M32" s="57">
        <f t="shared" si="8"/>
        <v>139.69333333333338</v>
      </c>
      <c r="N32" s="57">
        <f t="shared" si="8"/>
        <v>149.57333333333327</v>
      </c>
      <c r="O32" s="57">
        <f t="shared" si="8"/>
        <v>162.54333333333307</v>
      </c>
      <c r="P32" s="57">
        <f t="shared" si="8"/>
        <v>172.42333333333363</v>
      </c>
      <c r="Q32" s="57">
        <f t="shared" si="8"/>
        <v>185.39333333333343</v>
      </c>
      <c r="R32" s="57">
        <f t="shared" si="8"/>
        <v>195.27333333333308</v>
      </c>
      <c r="S32" s="57">
        <f t="shared" si="8"/>
        <v>208.24333333333288</v>
      </c>
      <c r="T32" s="57">
        <f t="shared" si="8"/>
        <v>218.12333333333345</v>
      </c>
      <c r="U32" s="57">
        <f t="shared" si="8"/>
        <v>231.0933333333337</v>
      </c>
      <c r="V32" s="57">
        <f t="shared" si="8"/>
        <v>240.97333333333336</v>
      </c>
      <c r="W32" s="57">
        <f t="shared" si="8"/>
        <v>253.94333333333316</v>
      </c>
      <c r="X32" s="57">
        <f t="shared" si="8"/>
        <v>263.82333333333327</v>
      </c>
      <c r="Y32" s="57">
        <f t="shared" si="8"/>
        <v>276.79333333333307</v>
      </c>
      <c r="Z32" s="57">
        <f t="shared" si="8"/>
        <v>286.67333333333318</v>
      </c>
      <c r="AA32" s="57">
        <f t="shared" si="8"/>
        <v>299.64333333333298</v>
      </c>
      <c r="AB32" s="57">
        <f t="shared" si="8"/>
        <v>309.52333333333263</v>
      </c>
      <c r="AC32" s="57">
        <f t="shared" si="8"/>
        <v>322.49333333333379</v>
      </c>
      <c r="AD32" s="57">
        <f t="shared" si="8"/>
        <v>332.37333333333299</v>
      </c>
      <c r="AE32" s="57">
        <f t="shared" si="8"/>
        <v>345.34333333333416</v>
      </c>
      <c r="AF32" s="57">
        <f t="shared" si="8"/>
        <v>355.22333333333427</v>
      </c>
      <c r="AG32" s="57">
        <f t="shared" si="8"/>
        <v>368.19333333333361</v>
      </c>
      <c r="AH32" s="57">
        <f t="shared" ref="AH32:BM32" si="9">AH29-SUM(AH30:AH31)</f>
        <v>378.07333333333372</v>
      </c>
      <c r="AI32" s="57">
        <f t="shared" si="9"/>
        <v>391.04333333333307</v>
      </c>
      <c r="AJ32" s="57">
        <f t="shared" si="9"/>
        <v>400.92333333333318</v>
      </c>
      <c r="AK32" s="57">
        <f t="shared" si="9"/>
        <v>413.89333333333343</v>
      </c>
      <c r="AL32" s="57">
        <f t="shared" si="9"/>
        <v>423.77333333333354</v>
      </c>
      <c r="AM32" s="57">
        <f t="shared" si="9"/>
        <v>436.74333333333288</v>
      </c>
      <c r="AN32" s="57">
        <f t="shared" si="9"/>
        <v>446.62333333333299</v>
      </c>
      <c r="AO32" s="57">
        <f t="shared" si="9"/>
        <v>459.59333333333416</v>
      </c>
      <c r="AP32" s="57">
        <f t="shared" si="9"/>
        <v>469.47333333333427</v>
      </c>
      <c r="AQ32" s="57">
        <f t="shared" si="9"/>
        <v>482.4433333333327</v>
      </c>
      <c r="AR32" s="57">
        <f t="shared" si="9"/>
        <v>495.41333333333387</v>
      </c>
      <c r="AS32" s="57">
        <f t="shared" si="9"/>
        <v>505.29333333333307</v>
      </c>
      <c r="AT32" s="57">
        <f t="shared" si="9"/>
        <v>518.26333333333423</v>
      </c>
      <c r="AU32" s="57">
        <f t="shared" si="9"/>
        <v>528.14333333333434</v>
      </c>
      <c r="AV32" s="57">
        <f t="shared" si="9"/>
        <v>541.11333333333278</v>
      </c>
      <c r="AW32" s="57">
        <f t="shared" si="9"/>
        <v>550.99333333333288</v>
      </c>
      <c r="AX32" s="57">
        <f t="shared" si="9"/>
        <v>563.96333333333314</v>
      </c>
      <c r="AY32" s="57">
        <f t="shared" si="9"/>
        <v>573.84333333333325</v>
      </c>
      <c r="AZ32" s="57">
        <f t="shared" si="9"/>
        <v>586.81333333333259</v>
      </c>
      <c r="BA32" s="57">
        <f t="shared" si="9"/>
        <v>596.69333333333361</v>
      </c>
      <c r="BB32" s="57">
        <f t="shared" si="9"/>
        <v>609.66333333333387</v>
      </c>
      <c r="BC32" s="57">
        <f t="shared" si="9"/>
        <v>619.54333333333307</v>
      </c>
      <c r="BD32" s="57">
        <f t="shared" si="9"/>
        <v>632.51333333333423</v>
      </c>
      <c r="BE32" s="57">
        <f t="shared" si="9"/>
        <v>642.39333333333343</v>
      </c>
      <c r="BF32" s="57">
        <f t="shared" si="9"/>
        <v>655.36333333333459</v>
      </c>
      <c r="BG32" s="57">
        <f t="shared" si="9"/>
        <v>665.24333333333198</v>
      </c>
      <c r="BH32" s="57">
        <f t="shared" si="9"/>
        <v>678.21333333333314</v>
      </c>
      <c r="BI32" s="57">
        <f t="shared" si="9"/>
        <v>688.09333333333416</v>
      </c>
      <c r="BJ32" s="57">
        <f t="shared" si="9"/>
        <v>701.0633333333335</v>
      </c>
      <c r="BK32" s="57">
        <f t="shared" si="9"/>
        <v>710.94333333333452</v>
      </c>
      <c r="BL32" s="57">
        <f t="shared" si="9"/>
        <v>723.91333333333205</v>
      </c>
      <c r="BM32" s="57">
        <f t="shared" si="9"/>
        <v>733.79333333333307</v>
      </c>
      <c r="BN32" s="57">
        <f t="shared" ref="BN32:CS32" si="10">BN29-SUM(BN30:BN31)</f>
        <v>746.76333333333241</v>
      </c>
      <c r="BO32" s="57">
        <f t="shared" si="10"/>
        <v>756.64333333333525</v>
      </c>
      <c r="BP32" s="57">
        <f t="shared" si="10"/>
        <v>769.61333333333459</v>
      </c>
      <c r="BQ32" s="57">
        <f t="shared" si="10"/>
        <v>779.49333333333379</v>
      </c>
      <c r="BR32" s="57">
        <f t="shared" si="10"/>
        <v>792.46333333333314</v>
      </c>
      <c r="BS32" s="57">
        <f t="shared" si="10"/>
        <v>802.34333333333234</v>
      </c>
      <c r="BT32" s="57">
        <f t="shared" si="10"/>
        <v>815.3133333333335</v>
      </c>
      <c r="BU32" s="57">
        <f t="shared" si="10"/>
        <v>825.1933333333327</v>
      </c>
      <c r="BV32" s="57">
        <f t="shared" si="10"/>
        <v>838.16333333333387</v>
      </c>
      <c r="BW32" s="57">
        <f t="shared" si="10"/>
        <v>848.04333333333307</v>
      </c>
      <c r="BX32" s="57">
        <f t="shared" si="10"/>
        <v>861.01333333333423</v>
      </c>
      <c r="BY32" s="57">
        <f t="shared" si="10"/>
        <v>870.89333333333343</v>
      </c>
      <c r="BZ32" s="57">
        <f t="shared" si="10"/>
        <v>883.86333333333278</v>
      </c>
      <c r="CA32" s="57">
        <f t="shared" si="10"/>
        <v>893.74333333333198</v>
      </c>
      <c r="CB32" s="57">
        <f t="shared" si="10"/>
        <v>906.71333333333314</v>
      </c>
      <c r="CC32" s="57">
        <f t="shared" si="10"/>
        <v>916.59333333333416</v>
      </c>
      <c r="CD32" s="57">
        <f t="shared" si="10"/>
        <v>929.5633333333335</v>
      </c>
      <c r="CE32" s="57">
        <f t="shared" si="10"/>
        <v>939.44333333333452</v>
      </c>
      <c r="CF32" s="57">
        <f t="shared" si="10"/>
        <v>952.41333333333205</v>
      </c>
      <c r="CG32" s="57">
        <f t="shared" si="10"/>
        <v>965.38333333333321</v>
      </c>
      <c r="CH32" s="57">
        <f t="shared" si="10"/>
        <v>975.26333333333423</v>
      </c>
      <c r="CI32" s="57">
        <f t="shared" si="10"/>
        <v>988.23333333333358</v>
      </c>
      <c r="CJ32" s="57">
        <f t="shared" si="10"/>
        <v>998.11333333333459</v>
      </c>
      <c r="CK32" s="57">
        <f t="shared" si="10"/>
        <v>1011.0833333333321</v>
      </c>
      <c r="CL32" s="57">
        <f t="shared" si="10"/>
        <v>1020.9633333333331</v>
      </c>
      <c r="CM32" s="57">
        <f t="shared" si="10"/>
        <v>1033.9333333333343</v>
      </c>
      <c r="CN32" s="57">
        <f t="shared" si="10"/>
        <v>1043.8133333333353</v>
      </c>
      <c r="CO32" s="57">
        <f t="shared" si="10"/>
        <v>1056.7833333333347</v>
      </c>
      <c r="CP32" s="57">
        <f t="shared" si="10"/>
        <v>1066.663333333332</v>
      </c>
      <c r="CQ32" s="57">
        <f t="shared" si="10"/>
        <v>1079.6333333333332</v>
      </c>
      <c r="CR32" s="57">
        <f t="shared" si="10"/>
        <v>1089.5133333333324</v>
      </c>
      <c r="CS32" s="57">
        <f t="shared" si="10"/>
        <v>1102.4833333333354</v>
      </c>
      <c r="CT32" s="57">
        <f t="shared" ref="CT32:CW32" si="11">CT29-SUM(CT30:CT31)</f>
        <v>1112.3633333333346</v>
      </c>
      <c r="CU32" s="57">
        <f t="shared" si="11"/>
        <v>1125.3333333333321</v>
      </c>
      <c r="CV32" s="57">
        <f t="shared" si="11"/>
        <v>1135.2133333333331</v>
      </c>
      <c r="CW32" s="57">
        <f t="shared" si="11"/>
        <v>1148.1833333333325</v>
      </c>
    </row>
    <row r="33" spans="1:101" ht="16" x14ac:dyDescent="0.2">
      <c r="A33" s="56" t="s">
        <v>61</v>
      </c>
      <c r="B33" s="57">
        <f>'BREAK-EVEN CALCULATOR'!$D$5*B32</f>
        <v>2245.2000000000044</v>
      </c>
      <c r="C33" s="57">
        <f>'BREAK-EVEN CALCULATOR'!$D$5*C32</f>
        <v>4579.7999999999993</v>
      </c>
      <c r="D33" s="57">
        <f>'BREAK-EVEN CALCULATOR'!$D$5*D32</f>
        <v>6358.199999999988</v>
      </c>
      <c r="E33" s="57">
        <f>'BREAK-EVEN CALCULATOR'!$D$5*E32</f>
        <v>8692.799999999992</v>
      </c>
      <c r="F33" s="57">
        <f>'BREAK-EVEN CALCULATOR'!$D$5*F32</f>
        <v>10471.200000000012</v>
      </c>
      <c r="G33" s="57">
        <f>'BREAK-EVEN CALCULATOR'!$D$5*G32</f>
        <v>12805.799999999997</v>
      </c>
      <c r="H33" s="57">
        <f>'BREAK-EVEN CALCULATOR'!$D$5*H32</f>
        <v>14584.199999999997</v>
      </c>
      <c r="I33" s="57">
        <f>'BREAK-EVEN CALCULATOR'!$D$5*I32</f>
        <v>16918.800000000003</v>
      </c>
      <c r="J33" s="57">
        <f>'BREAK-EVEN CALCULATOR'!$D$5*J32</f>
        <v>18697.200000000019</v>
      </c>
      <c r="K33" s="57">
        <f>'BREAK-EVEN CALCULATOR'!$D$5*K32</f>
        <v>21031.800000000025</v>
      </c>
      <c r="L33" s="57">
        <f>'BREAK-EVEN CALCULATOR'!$D$5*L32</f>
        <v>22810.200000000004</v>
      </c>
      <c r="M33" s="57">
        <f>'BREAK-EVEN CALCULATOR'!$D$5*M32</f>
        <v>25144.80000000001</v>
      </c>
      <c r="N33" s="57">
        <f>'BREAK-EVEN CALCULATOR'!$D$5*N32</f>
        <v>26923.19999999999</v>
      </c>
      <c r="O33" s="57">
        <f>'BREAK-EVEN CALCULATOR'!$D$5*O32</f>
        <v>29257.799999999952</v>
      </c>
      <c r="P33" s="57">
        <f>'BREAK-EVEN CALCULATOR'!$D$5*P32</f>
        <v>31036.200000000055</v>
      </c>
      <c r="Q33" s="57">
        <f>'BREAK-EVEN CALCULATOR'!$D$5*Q32</f>
        <v>33370.800000000017</v>
      </c>
      <c r="R33" s="57">
        <f>'BREAK-EVEN CALCULATOR'!$D$5*R32</f>
        <v>35149.199999999953</v>
      </c>
      <c r="S33" s="57">
        <f>'BREAK-EVEN CALCULATOR'!$D$5*S32</f>
        <v>37483.799999999916</v>
      </c>
      <c r="T33" s="57">
        <f>'BREAK-EVEN CALCULATOR'!$D$5*T32</f>
        <v>39262.200000000019</v>
      </c>
      <c r="U33" s="57">
        <f>'BREAK-EVEN CALCULATOR'!$D$5*U32</f>
        <v>41596.800000000068</v>
      </c>
      <c r="V33" s="57">
        <f>'BREAK-EVEN CALCULATOR'!$D$5*V32</f>
        <v>43375.200000000004</v>
      </c>
      <c r="W33" s="57">
        <f>'BREAK-EVEN CALCULATOR'!$D$5*W32</f>
        <v>45709.799999999967</v>
      </c>
      <c r="X33" s="57">
        <f>'BREAK-EVEN CALCULATOR'!$D$5*X32</f>
        <v>47488.19999999999</v>
      </c>
      <c r="Y33" s="57">
        <f>'BREAK-EVEN CALCULATOR'!$D$5*Y32</f>
        <v>49822.799999999952</v>
      </c>
      <c r="Z33" s="57">
        <f>'BREAK-EVEN CALCULATOR'!$D$5*Z32</f>
        <v>51601.199999999968</v>
      </c>
      <c r="AA33" s="57">
        <f>'BREAK-EVEN CALCULATOR'!$D$5*AA32</f>
        <v>53935.799999999937</v>
      </c>
      <c r="AB33" s="57">
        <f>'BREAK-EVEN CALCULATOR'!$D$5*AB32</f>
        <v>55714.199999999873</v>
      </c>
      <c r="AC33" s="57">
        <f>'BREAK-EVEN CALCULATOR'!$D$5*AC32</f>
        <v>58048.800000000083</v>
      </c>
      <c r="AD33" s="57">
        <f>'BREAK-EVEN CALCULATOR'!$D$5*AD32</f>
        <v>59827.199999999939</v>
      </c>
      <c r="AE33" s="57">
        <f>'BREAK-EVEN CALCULATOR'!$D$5*AE32</f>
        <v>62161.800000000148</v>
      </c>
      <c r="AF33" s="57">
        <f>'BREAK-EVEN CALCULATOR'!$D$5*AF32</f>
        <v>63940.200000000172</v>
      </c>
      <c r="AG33" s="57">
        <f>'BREAK-EVEN CALCULATOR'!$D$5*AG32</f>
        <v>66274.800000000047</v>
      </c>
      <c r="AH33" s="57">
        <f>'BREAK-EVEN CALCULATOR'!$D$5*AH32</f>
        <v>68053.20000000007</v>
      </c>
      <c r="AI33" s="57">
        <f>'BREAK-EVEN CALCULATOR'!$D$5*AI32</f>
        <v>70387.799999999959</v>
      </c>
      <c r="AJ33" s="57">
        <f>'BREAK-EVEN CALCULATOR'!$D$5*AJ32</f>
        <v>72166.199999999968</v>
      </c>
      <c r="AK33" s="57">
        <f>'BREAK-EVEN CALCULATOR'!$D$5*AK32</f>
        <v>74500.800000000017</v>
      </c>
      <c r="AL33" s="57">
        <f>'BREAK-EVEN CALCULATOR'!$D$5*AL32</f>
        <v>76279.200000000041</v>
      </c>
      <c r="AM33" s="57">
        <f>'BREAK-EVEN CALCULATOR'!$D$5*AM32</f>
        <v>78613.799999999916</v>
      </c>
      <c r="AN33" s="57">
        <f>'BREAK-EVEN CALCULATOR'!$D$5*AN32</f>
        <v>80392.199999999939</v>
      </c>
      <c r="AO33" s="57">
        <f>'BREAK-EVEN CALCULATOR'!$D$5*AO32</f>
        <v>82726.800000000148</v>
      </c>
      <c r="AP33" s="57">
        <f>'BREAK-EVEN CALCULATOR'!$D$5*AP32</f>
        <v>84505.200000000172</v>
      </c>
      <c r="AQ33" s="57">
        <f>'BREAK-EVEN CALCULATOR'!$D$5*AQ32</f>
        <v>86839.799999999886</v>
      </c>
      <c r="AR33" s="57">
        <f>'BREAK-EVEN CALCULATOR'!$D$5*AR32</f>
        <v>89174.400000000096</v>
      </c>
      <c r="AS33" s="57">
        <f>'BREAK-EVEN CALCULATOR'!$D$5*AS32</f>
        <v>90952.799999999959</v>
      </c>
      <c r="AT33" s="57">
        <f>'BREAK-EVEN CALCULATOR'!$D$5*AT32</f>
        <v>93287.400000000169</v>
      </c>
      <c r="AU33" s="57">
        <f>'BREAK-EVEN CALCULATOR'!$D$5*AU32</f>
        <v>95065.800000000178</v>
      </c>
      <c r="AV33" s="57">
        <f>'BREAK-EVEN CALCULATOR'!$D$5*AV32</f>
        <v>97400.399999999907</v>
      </c>
      <c r="AW33" s="57">
        <f>'BREAK-EVEN CALCULATOR'!$D$5*AW32</f>
        <v>99178.799999999916</v>
      </c>
      <c r="AX33" s="57">
        <f>'BREAK-EVEN CALCULATOR'!$D$5*AX32</f>
        <v>101513.39999999997</v>
      </c>
      <c r="AY33" s="57">
        <f>'BREAK-EVEN CALCULATOR'!$D$5*AY32</f>
        <v>103291.79999999999</v>
      </c>
      <c r="AZ33" s="57">
        <f>'BREAK-EVEN CALCULATOR'!$D$5*AZ32</f>
        <v>105626.39999999986</v>
      </c>
      <c r="BA33" s="57">
        <f>'BREAK-EVEN CALCULATOR'!$D$5*BA32</f>
        <v>107404.80000000005</v>
      </c>
      <c r="BB33" s="57">
        <f>'BREAK-EVEN CALCULATOR'!$D$5*BB32</f>
        <v>109739.4000000001</v>
      </c>
      <c r="BC33" s="57">
        <f>'BREAK-EVEN CALCULATOR'!$D$5*BC32</f>
        <v>111517.79999999996</v>
      </c>
      <c r="BD33" s="57">
        <f>'BREAK-EVEN CALCULATOR'!$D$5*BD32</f>
        <v>113852.40000000017</v>
      </c>
      <c r="BE33" s="57">
        <f>'BREAK-EVEN CALCULATOR'!$D$5*BE32</f>
        <v>115630.80000000002</v>
      </c>
      <c r="BF33" s="57">
        <f>'BREAK-EVEN CALCULATOR'!$D$5*BF32</f>
        <v>117965.40000000023</v>
      </c>
      <c r="BG33" s="57">
        <f>'BREAK-EVEN CALCULATOR'!$D$5*BG32</f>
        <v>119743.79999999976</v>
      </c>
      <c r="BH33" s="57">
        <f>'BREAK-EVEN CALCULATOR'!$D$5*BH32</f>
        <v>122078.39999999997</v>
      </c>
      <c r="BI33" s="57">
        <f>'BREAK-EVEN CALCULATOR'!$D$5*BI32</f>
        <v>123856.80000000015</v>
      </c>
      <c r="BJ33" s="57">
        <f>'BREAK-EVEN CALCULATOR'!$D$5*BJ32</f>
        <v>126191.40000000002</v>
      </c>
      <c r="BK33" s="57">
        <f>'BREAK-EVEN CALCULATOR'!$D$5*BK32</f>
        <v>127969.80000000022</v>
      </c>
      <c r="BL33" s="57">
        <f>'BREAK-EVEN CALCULATOR'!$D$5*BL32</f>
        <v>130304.39999999976</v>
      </c>
      <c r="BM33" s="57">
        <f>'BREAK-EVEN CALCULATOR'!$D$5*BM32</f>
        <v>132082.79999999996</v>
      </c>
      <c r="BN33" s="57">
        <f>'BREAK-EVEN CALCULATOR'!$D$5*BN32</f>
        <v>134417.39999999985</v>
      </c>
      <c r="BO33" s="57">
        <f>'BREAK-EVEN CALCULATOR'!$D$5*BO32</f>
        <v>136195.80000000034</v>
      </c>
      <c r="BP33" s="57">
        <f>'BREAK-EVEN CALCULATOR'!$D$5*BP32</f>
        <v>138530.40000000023</v>
      </c>
      <c r="BQ33" s="57">
        <f>'BREAK-EVEN CALCULATOR'!$D$5*BQ32</f>
        <v>140308.80000000008</v>
      </c>
      <c r="BR33" s="57">
        <f>'BREAK-EVEN CALCULATOR'!$D$5*BR32</f>
        <v>142643.39999999997</v>
      </c>
      <c r="BS33" s="57">
        <f>'BREAK-EVEN CALCULATOR'!$D$5*BS32</f>
        <v>144421.79999999981</v>
      </c>
      <c r="BT33" s="57">
        <f>'BREAK-EVEN CALCULATOR'!$D$5*BT32</f>
        <v>146756.40000000002</v>
      </c>
      <c r="BU33" s="57">
        <f>'BREAK-EVEN CALCULATOR'!$D$5*BU32</f>
        <v>148534.79999999987</v>
      </c>
      <c r="BV33" s="57">
        <f>'BREAK-EVEN CALCULATOR'!$D$5*BV32</f>
        <v>150869.40000000008</v>
      </c>
      <c r="BW33" s="57">
        <f>'BREAK-EVEN CALCULATOR'!$D$5*BW32</f>
        <v>152647.79999999996</v>
      </c>
      <c r="BX33" s="57">
        <f>'BREAK-EVEN CALCULATOR'!$D$5*BX32</f>
        <v>154982.40000000017</v>
      </c>
      <c r="BY33" s="57">
        <f>'BREAK-EVEN CALCULATOR'!$D$5*BY32</f>
        <v>156760.80000000002</v>
      </c>
      <c r="BZ33" s="57">
        <f>'BREAK-EVEN CALCULATOR'!$D$5*BZ32</f>
        <v>159095.39999999991</v>
      </c>
      <c r="CA33" s="57">
        <f>'BREAK-EVEN CALCULATOR'!$D$5*CA32</f>
        <v>160873.79999999976</v>
      </c>
      <c r="CB33" s="57">
        <f>'BREAK-EVEN CALCULATOR'!$D$5*CB32</f>
        <v>163208.39999999997</v>
      </c>
      <c r="CC33" s="57">
        <f>'BREAK-EVEN CALCULATOR'!$D$5*CC32</f>
        <v>164986.80000000016</v>
      </c>
      <c r="CD33" s="57">
        <f>'BREAK-EVEN CALCULATOR'!$D$5*CD32</f>
        <v>167321.40000000002</v>
      </c>
      <c r="CE33" s="57">
        <f>'BREAK-EVEN CALCULATOR'!$D$5*CE32</f>
        <v>169099.80000000022</v>
      </c>
      <c r="CF33" s="57">
        <f>'BREAK-EVEN CALCULATOR'!$D$5*CF32</f>
        <v>171434.39999999976</v>
      </c>
      <c r="CG33" s="57">
        <f>'BREAK-EVEN CALCULATOR'!$D$5*CG32</f>
        <v>173768.99999999997</v>
      </c>
      <c r="CH33" s="57">
        <f>'BREAK-EVEN CALCULATOR'!$D$5*CH32</f>
        <v>175547.40000000017</v>
      </c>
      <c r="CI33" s="57">
        <f>'BREAK-EVEN CALCULATOR'!$D$5*CI32</f>
        <v>177882.00000000006</v>
      </c>
      <c r="CJ33" s="57">
        <f>'BREAK-EVEN CALCULATOR'!$D$5*CJ32</f>
        <v>179660.40000000023</v>
      </c>
      <c r="CK33" s="57">
        <f>'BREAK-EVEN CALCULATOR'!$D$5*CK32</f>
        <v>181994.99999999977</v>
      </c>
      <c r="CL33" s="57">
        <f>'BREAK-EVEN CALCULATOR'!$D$5*CL32</f>
        <v>183773.39999999997</v>
      </c>
      <c r="CM33" s="57">
        <f>'BREAK-EVEN CALCULATOR'!$D$5*CM32</f>
        <v>186108.00000000017</v>
      </c>
      <c r="CN33" s="57">
        <f>'BREAK-EVEN CALCULATOR'!$D$5*CN32</f>
        <v>187886.40000000037</v>
      </c>
      <c r="CO33" s="57">
        <f>'BREAK-EVEN CALCULATOR'!$D$5*CO32</f>
        <v>190221.00000000023</v>
      </c>
      <c r="CP33" s="57">
        <f>'BREAK-EVEN CALCULATOR'!$D$5*CP32</f>
        <v>191999.39999999976</v>
      </c>
      <c r="CQ33" s="57">
        <f>'BREAK-EVEN CALCULATOR'!$D$5*CQ32</f>
        <v>194333.99999999997</v>
      </c>
      <c r="CR33" s="57">
        <f>'BREAK-EVEN CALCULATOR'!$D$5*CR32</f>
        <v>196112.39999999985</v>
      </c>
      <c r="CS33" s="57">
        <f>'BREAK-EVEN CALCULATOR'!$D$5*CS32</f>
        <v>198447.00000000038</v>
      </c>
      <c r="CT33" s="57">
        <f>'BREAK-EVEN CALCULATOR'!$D$5*CT32</f>
        <v>200225.40000000023</v>
      </c>
      <c r="CU33" s="57">
        <f>'BREAK-EVEN CALCULATOR'!$D$5*CU32</f>
        <v>202559.99999999977</v>
      </c>
      <c r="CV33" s="57">
        <f>'BREAK-EVEN CALCULATOR'!$D$5*CV32</f>
        <v>204338.39999999997</v>
      </c>
      <c r="CW33" s="57">
        <f>'BREAK-EVEN CALCULATOR'!$D$5*CW32</f>
        <v>206672.99999999985</v>
      </c>
    </row>
    <row r="34" spans="1:101" x14ac:dyDescent="0.2">
      <c r="A34" s="47"/>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row>
    <row r="35" spans="1:101" ht="19" x14ac:dyDescent="0.2">
      <c r="A35" s="49" t="s">
        <v>46</v>
      </c>
      <c r="B35" s="50">
        <v>0.01</v>
      </c>
      <c r="C35" s="50">
        <v>0.02</v>
      </c>
      <c r="D35" s="50">
        <v>0.03</v>
      </c>
      <c r="E35" s="50">
        <v>0.04</v>
      </c>
      <c r="F35" s="50">
        <v>0.05</v>
      </c>
      <c r="G35" s="50">
        <v>0.06</v>
      </c>
      <c r="H35" s="50">
        <v>7.0000000000000007E-2</v>
      </c>
      <c r="I35" s="50">
        <v>0.08</v>
      </c>
      <c r="J35" s="50">
        <v>0.09</v>
      </c>
      <c r="K35" s="50">
        <v>0.1</v>
      </c>
      <c r="L35" s="50">
        <v>0.11</v>
      </c>
      <c r="M35" s="50">
        <v>0.12</v>
      </c>
      <c r="N35" s="50">
        <v>0.13</v>
      </c>
      <c r="O35" s="50">
        <v>0.14000000000000001</v>
      </c>
      <c r="P35" s="50">
        <v>0.15</v>
      </c>
      <c r="Q35" s="50">
        <v>0.16</v>
      </c>
      <c r="R35" s="50">
        <v>0.17</v>
      </c>
      <c r="S35" s="50">
        <v>0.18</v>
      </c>
      <c r="T35" s="50">
        <v>0.19</v>
      </c>
      <c r="U35" s="50">
        <v>0.2</v>
      </c>
      <c r="V35" s="50">
        <v>0.21</v>
      </c>
      <c r="W35" s="50">
        <v>0.22</v>
      </c>
      <c r="X35" s="50">
        <v>0.23</v>
      </c>
      <c r="Y35" s="50">
        <v>0.24</v>
      </c>
      <c r="Z35" s="50">
        <v>0.25</v>
      </c>
      <c r="AA35" s="50">
        <v>0.26</v>
      </c>
      <c r="AB35" s="50">
        <v>0.27</v>
      </c>
      <c r="AC35" s="50">
        <v>0.28000000000000003</v>
      </c>
      <c r="AD35" s="50">
        <v>0.28999999999999998</v>
      </c>
      <c r="AE35" s="50">
        <v>0.3</v>
      </c>
      <c r="AF35" s="50">
        <v>0.31</v>
      </c>
      <c r="AG35" s="50">
        <v>0.32</v>
      </c>
      <c r="AH35" s="50">
        <v>0.33</v>
      </c>
      <c r="AI35" s="50">
        <v>0.34</v>
      </c>
      <c r="AJ35" s="50">
        <v>0.35</v>
      </c>
      <c r="AK35" s="50">
        <v>0.36</v>
      </c>
      <c r="AL35" s="50">
        <v>0.37</v>
      </c>
      <c r="AM35" s="50">
        <v>0.38</v>
      </c>
      <c r="AN35" s="50">
        <v>0.39</v>
      </c>
      <c r="AO35" s="50">
        <v>0.4</v>
      </c>
      <c r="AP35" s="50">
        <v>0.41</v>
      </c>
      <c r="AQ35" s="50">
        <v>0.42</v>
      </c>
      <c r="AR35" s="50">
        <v>0.43</v>
      </c>
      <c r="AS35" s="50">
        <v>0.44</v>
      </c>
      <c r="AT35" s="50">
        <v>0.45</v>
      </c>
      <c r="AU35" s="50">
        <v>0.46</v>
      </c>
      <c r="AV35" s="50">
        <v>0.47</v>
      </c>
      <c r="AW35" s="50">
        <v>0.48</v>
      </c>
      <c r="AX35" s="50">
        <v>0.49</v>
      </c>
      <c r="AY35" s="50">
        <v>0.5</v>
      </c>
      <c r="AZ35" s="50">
        <v>0.51</v>
      </c>
      <c r="BA35" s="50">
        <v>0.52</v>
      </c>
      <c r="BB35" s="50">
        <v>0.53</v>
      </c>
      <c r="BC35" s="50">
        <v>0.54</v>
      </c>
      <c r="BD35" s="50">
        <v>0.55000000000000004</v>
      </c>
      <c r="BE35" s="50">
        <v>0.56000000000000005</v>
      </c>
      <c r="BF35" s="50">
        <v>0.56999999999999995</v>
      </c>
      <c r="BG35" s="50">
        <v>0.57999999999999996</v>
      </c>
      <c r="BH35" s="50">
        <v>0.59</v>
      </c>
      <c r="BI35" s="50">
        <v>0.6</v>
      </c>
      <c r="BJ35" s="50">
        <v>0.61</v>
      </c>
      <c r="BK35" s="50">
        <v>0.62</v>
      </c>
      <c r="BL35" s="50">
        <v>0.63</v>
      </c>
      <c r="BM35" s="50">
        <v>0.64</v>
      </c>
      <c r="BN35" s="50">
        <v>0.65</v>
      </c>
      <c r="BO35" s="50">
        <v>0.66</v>
      </c>
      <c r="BP35" s="50">
        <v>0.67</v>
      </c>
      <c r="BQ35" s="50">
        <v>0.68</v>
      </c>
      <c r="BR35" s="50">
        <v>0.69</v>
      </c>
      <c r="BS35" s="50">
        <v>0.7</v>
      </c>
      <c r="BT35" s="50">
        <v>0.71</v>
      </c>
      <c r="BU35" s="50">
        <v>0.72</v>
      </c>
      <c r="BV35" s="50">
        <v>0.73</v>
      </c>
      <c r="BW35" s="50">
        <v>0.74</v>
      </c>
      <c r="BX35" s="50">
        <v>0.75</v>
      </c>
      <c r="BY35" s="50">
        <v>0.76</v>
      </c>
      <c r="BZ35" s="50">
        <v>0.77</v>
      </c>
      <c r="CA35" s="50">
        <v>0.78</v>
      </c>
      <c r="CB35" s="50">
        <v>0.79</v>
      </c>
      <c r="CC35" s="50">
        <v>0.8</v>
      </c>
      <c r="CD35" s="50">
        <v>0.81</v>
      </c>
      <c r="CE35" s="50">
        <v>0.82</v>
      </c>
      <c r="CF35" s="50">
        <v>0.83</v>
      </c>
      <c r="CG35" s="50">
        <v>0.84</v>
      </c>
      <c r="CH35" s="50">
        <v>0.85</v>
      </c>
      <c r="CI35" s="50">
        <v>0.86</v>
      </c>
      <c r="CJ35" s="50">
        <v>0.87</v>
      </c>
      <c r="CK35" s="50">
        <v>0.88</v>
      </c>
      <c r="CL35" s="50">
        <v>0.89</v>
      </c>
      <c r="CM35" s="50">
        <v>0.9</v>
      </c>
      <c r="CN35" s="50">
        <v>0.91</v>
      </c>
      <c r="CO35" s="50">
        <v>0.92</v>
      </c>
      <c r="CP35" s="50">
        <v>0.93</v>
      </c>
      <c r="CQ35" s="50">
        <v>0.94</v>
      </c>
      <c r="CR35" s="50">
        <v>0.95</v>
      </c>
      <c r="CS35" s="50">
        <v>0.96</v>
      </c>
      <c r="CT35" s="50">
        <v>0.97</v>
      </c>
      <c r="CU35" s="50">
        <v>0.98</v>
      </c>
      <c r="CV35" s="50">
        <v>0.99</v>
      </c>
      <c r="CW35" s="50">
        <v>1</v>
      </c>
    </row>
    <row r="36" spans="1:101" ht="16" x14ac:dyDescent="0.2">
      <c r="A36" s="51" t="s">
        <v>55</v>
      </c>
      <c r="B36" s="52">
        <f>IF('BREAK-EVEN CALCULATOR'!$J$12=TRUE,ROUNDDOWN('BREAK-EVEN CALCULATOR'!$D$6*'BREAK-EVEN CALCULATOR'!$D$8*B$35,0),0)</f>
        <v>46</v>
      </c>
      <c r="C36" s="52">
        <f>IF('BREAK-EVEN CALCULATOR'!$J$12=TRUE,ROUNDDOWN('BREAK-EVEN CALCULATOR'!$D$6*'BREAK-EVEN CALCULATOR'!$D$8*C$35,0),0)</f>
        <v>93</v>
      </c>
      <c r="D36" s="52">
        <f>IF('BREAK-EVEN CALCULATOR'!$J$12=TRUE,ROUNDDOWN('BREAK-EVEN CALCULATOR'!$D$6*'BREAK-EVEN CALCULATOR'!$D$8*D$35,0),0)</f>
        <v>139</v>
      </c>
      <c r="E36" s="52">
        <f>IF('BREAK-EVEN CALCULATOR'!$J$12=TRUE,ROUNDDOWN('BREAK-EVEN CALCULATOR'!$D$6*'BREAK-EVEN CALCULATOR'!$D$8*E$35,0),0)</f>
        <v>186</v>
      </c>
      <c r="F36" s="52">
        <f>IF('BREAK-EVEN CALCULATOR'!$J$12=TRUE,ROUNDDOWN('BREAK-EVEN CALCULATOR'!$D$6*'BREAK-EVEN CALCULATOR'!$D$8*F$35,0),0)</f>
        <v>232</v>
      </c>
      <c r="G36" s="52">
        <f>IF('BREAK-EVEN CALCULATOR'!$J$12=TRUE,ROUNDDOWN('BREAK-EVEN CALCULATOR'!$D$6*'BREAK-EVEN CALCULATOR'!$D$8*G$35,0),0)</f>
        <v>279</v>
      </c>
      <c r="H36" s="52">
        <f>IF('BREAK-EVEN CALCULATOR'!$J$12=TRUE,ROUNDDOWN('BREAK-EVEN CALCULATOR'!$D$6*'BREAK-EVEN CALCULATOR'!$D$8*H$35,0),0)</f>
        <v>325</v>
      </c>
      <c r="I36" s="52">
        <f>IF('BREAK-EVEN CALCULATOR'!$J$12=TRUE,ROUNDDOWN('BREAK-EVEN CALCULATOR'!$D$6*'BREAK-EVEN CALCULATOR'!$D$8*I$35,0),0)</f>
        <v>372</v>
      </c>
      <c r="J36" s="52">
        <f>IF('BREAK-EVEN CALCULATOR'!$J$12=TRUE,ROUNDDOWN('BREAK-EVEN CALCULATOR'!$D$6*'BREAK-EVEN CALCULATOR'!$D$8*J$35,0),0)</f>
        <v>418</v>
      </c>
      <c r="K36" s="52">
        <f>IF('BREAK-EVEN CALCULATOR'!$J$12=TRUE,ROUNDDOWN('BREAK-EVEN CALCULATOR'!$D$6*'BREAK-EVEN CALCULATOR'!$D$8*K$35,0),0)</f>
        <v>465</v>
      </c>
      <c r="L36" s="52">
        <f>IF('BREAK-EVEN CALCULATOR'!$J$12=TRUE,ROUNDDOWN('BREAK-EVEN CALCULATOR'!$D$6*'BREAK-EVEN CALCULATOR'!$D$8*L$35,0),0)</f>
        <v>511</v>
      </c>
      <c r="M36" s="52">
        <f>IF('BREAK-EVEN CALCULATOR'!$J$12=TRUE,ROUNDDOWN('BREAK-EVEN CALCULATOR'!$D$6*'BREAK-EVEN CALCULATOR'!$D$8*M$35,0),0)</f>
        <v>558</v>
      </c>
      <c r="N36" s="52">
        <f>IF('BREAK-EVEN CALCULATOR'!$J$12=TRUE,ROUNDDOWN('BREAK-EVEN CALCULATOR'!$D$6*'BREAK-EVEN CALCULATOR'!$D$8*N$35,0),0)</f>
        <v>604</v>
      </c>
      <c r="O36" s="52">
        <f>IF('BREAK-EVEN CALCULATOR'!$J$12=TRUE,ROUNDDOWN('BREAK-EVEN CALCULATOR'!$D$6*'BREAK-EVEN CALCULATOR'!$D$8*O$35,0),0)</f>
        <v>651</v>
      </c>
      <c r="P36" s="52">
        <f>IF('BREAK-EVEN CALCULATOR'!$J$12=TRUE,ROUNDDOWN('BREAK-EVEN CALCULATOR'!$D$6*'BREAK-EVEN CALCULATOR'!$D$8*P$35,0),0)</f>
        <v>697</v>
      </c>
      <c r="Q36" s="52">
        <f>IF('BREAK-EVEN CALCULATOR'!$J$12=TRUE,ROUNDDOWN('BREAK-EVEN CALCULATOR'!$D$6*'BREAK-EVEN CALCULATOR'!$D$8*Q$35,0),0)</f>
        <v>744</v>
      </c>
      <c r="R36" s="52">
        <f>IF('BREAK-EVEN CALCULATOR'!$J$12=TRUE,ROUNDDOWN('BREAK-EVEN CALCULATOR'!$D$6*'BREAK-EVEN CALCULATOR'!$D$8*R$35,0),0)</f>
        <v>790</v>
      </c>
      <c r="S36" s="52">
        <f>IF('BREAK-EVEN CALCULATOR'!$J$12=TRUE,ROUNDDOWN('BREAK-EVEN CALCULATOR'!$D$6*'BREAK-EVEN CALCULATOR'!$D$8*S$35,0),0)</f>
        <v>837</v>
      </c>
      <c r="T36" s="52">
        <f>IF('BREAK-EVEN CALCULATOR'!$J$12=TRUE,ROUNDDOWN('BREAK-EVEN CALCULATOR'!$D$6*'BREAK-EVEN CALCULATOR'!$D$8*T$35,0),0)</f>
        <v>883</v>
      </c>
      <c r="U36" s="52">
        <f>IF('BREAK-EVEN CALCULATOR'!$J$12=TRUE,ROUNDDOWN('BREAK-EVEN CALCULATOR'!$D$6*'BREAK-EVEN CALCULATOR'!$D$8*U$35,0),0)</f>
        <v>930</v>
      </c>
      <c r="V36" s="52">
        <f>IF('BREAK-EVEN CALCULATOR'!$J$12=TRUE,ROUNDDOWN('BREAK-EVEN CALCULATOR'!$D$6*'BREAK-EVEN CALCULATOR'!$D$8*V$35,0),0)</f>
        <v>976</v>
      </c>
      <c r="W36" s="52">
        <f>IF('BREAK-EVEN CALCULATOR'!$J$12=TRUE,ROUNDDOWN('BREAK-EVEN CALCULATOR'!$D$6*'BREAK-EVEN CALCULATOR'!$D$8*W$35,0),0)</f>
        <v>1023</v>
      </c>
      <c r="X36" s="52">
        <f>IF('BREAK-EVEN CALCULATOR'!$J$12=TRUE,ROUNDDOWN('BREAK-EVEN CALCULATOR'!$D$6*'BREAK-EVEN CALCULATOR'!$D$8*X$35,0),0)</f>
        <v>1069</v>
      </c>
      <c r="Y36" s="52">
        <f>IF('BREAK-EVEN CALCULATOR'!$J$12=TRUE,ROUNDDOWN('BREAK-EVEN CALCULATOR'!$D$6*'BREAK-EVEN CALCULATOR'!$D$8*Y$35,0),0)</f>
        <v>1116</v>
      </c>
      <c r="Z36" s="52">
        <f>IF('BREAK-EVEN CALCULATOR'!$J$12=TRUE,ROUNDDOWN('BREAK-EVEN CALCULATOR'!$D$6*'BREAK-EVEN CALCULATOR'!$D$8*Z$35,0),0)</f>
        <v>1162</v>
      </c>
      <c r="AA36" s="52">
        <f>IF('BREAK-EVEN CALCULATOR'!$J$12=TRUE,ROUNDDOWN('BREAK-EVEN CALCULATOR'!$D$6*'BREAK-EVEN CALCULATOR'!$D$8*AA$35,0),0)</f>
        <v>1209</v>
      </c>
      <c r="AB36" s="52">
        <f>IF('BREAK-EVEN CALCULATOR'!$J$12=TRUE,ROUNDDOWN('BREAK-EVEN CALCULATOR'!$D$6*'BREAK-EVEN CALCULATOR'!$D$8*AB$35,0),0)</f>
        <v>1255</v>
      </c>
      <c r="AC36" s="52">
        <f>IF('BREAK-EVEN CALCULATOR'!$J$12=TRUE,ROUNDDOWN('BREAK-EVEN CALCULATOR'!$D$6*'BREAK-EVEN CALCULATOR'!$D$8*AC$35,0),0)</f>
        <v>1302</v>
      </c>
      <c r="AD36" s="52">
        <f>IF('BREAK-EVEN CALCULATOR'!$J$12=TRUE,ROUNDDOWN('BREAK-EVEN CALCULATOR'!$D$6*'BREAK-EVEN CALCULATOR'!$D$8*AD$35,0),0)</f>
        <v>1348</v>
      </c>
      <c r="AE36" s="52">
        <f>IF('BREAK-EVEN CALCULATOR'!$J$12=TRUE,ROUNDDOWN('BREAK-EVEN CALCULATOR'!$D$6*'BREAK-EVEN CALCULATOR'!$D$8*AE$35,0),0)</f>
        <v>1395</v>
      </c>
      <c r="AF36" s="52">
        <f>IF('BREAK-EVEN CALCULATOR'!$J$12=TRUE,ROUNDDOWN('BREAK-EVEN CALCULATOR'!$D$6*'BREAK-EVEN CALCULATOR'!$D$8*AF$35,0),0)</f>
        <v>1441</v>
      </c>
      <c r="AG36" s="52">
        <f>IF('BREAK-EVEN CALCULATOR'!$J$12=TRUE,ROUNDDOWN('BREAK-EVEN CALCULATOR'!$D$6*'BREAK-EVEN CALCULATOR'!$D$8*AG$35,0),0)</f>
        <v>1488</v>
      </c>
      <c r="AH36" s="52">
        <f>IF('BREAK-EVEN CALCULATOR'!$J$12=TRUE,ROUNDDOWN('BREAK-EVEN CALCULATOR'!$D$6*'BREAK-EVEN CALCULATOR'!$D$8*AH$35,0),0)</f>
        <v>1534</v>
      </c>
      <c r="AI36" s="52">
        <f>IF('BREAK-EVEN CALCULATOR'!$J$12=TRUE,ROUNDDOWN('BREAK-EVEN CALCULATOR'!$D$6*'BREAK-EVEN CALCULATOR'!$D$8*AI$35,0),0)</f>
        <v>1581</v>
      </c>
      <c r="AJ36" s="52">
        <f>IF('BREAK-EVEN CALCULATOR'!$J$12=TRUE,ROUNDDOWN('BREAK-EVEN CALCULATOR'!$D$6*'BREAK-EVEN CALCULATOR'!$D$8*AJ$35,0),0)</f>
        <v>1627</v>
      </c>
      <c r="AK36" s="52">
        <f>IF('BREAK-EVEN CALCULATOR'!$J$12=TRUE,ROUNDDOWN('BREAK-EVEN CALCULATOR'!$D$6*'BREAK-EVEN CALCULATOR'!$D$8*AK$35,0),0)</f>
        <v>1674</v>
      </c>
      <c r="AL36" s="52">
        <f>IF('BREAK-EVEN CALCULATOR'!$J$12=TRUE,ROUNDDOWN('BREAK-EVEN CALCULATOR'!$D$6*'BREAK-EVEN CALCULATOR'!$D$8*AL$35,0),0)</f>
        <v>1720</v>
      </c>
      <c r="AM36" s="52">
        <f>IF('BREAK-EVEN CALCULATOR'!$J$12=TRUE,ROUNDDOWN('BREAK-EVEN CALCULATOR'!$D$6*'BREAK-EVEN CALCULATOR'!$D$8*AM$35,0),0)</f>
        <v>1767</v>
      </c>
      <c r="AN36" s="52">
        <f>IF('BREAK-EVEN CALCULATOR'!$J$12=TRUE,ROUNDDOWN('BREAK-EVEN CALCULATOR'!$D$6*'BREAK-EVEN CALCULATOR'!$D$8*AN$35,0),0)</f>
        <v>1813</v>
      </c>
      <c r="AO36" s="52">
        <f>IF('BREAK-EVEN CALCULATOR'!$J$12=TRUE,ROUNDDOWN('BREAK-EVEN CALCULATOR'!$D$6*'BREAK-EVEN CALCULATOR'!$D$8*AO$35,0),0)</f>
        <v>1860</v>
      </c>
      <c r="AP36" s="52">
        <f>IF('BREAK-EVEN CALCULATOR'!$J$12=TRUE,ROUNDDOWN('BREAK-EVEN CALCULATOR'!$D$6*'BREAK-EVEN CALCULATOR'!$D$8*AP$35,0),0)</f>
        <v>1906</v>
      </c>
      <c r="AQ36" s="52">
        <f>IF('BREAK-EVEN CALCULATOR'!$J$12=TRUE,ROUNDDOWN('BREAK-EVEN CALCULATOR'!$D$6*'BREAK-EVEN CALCULATOR'!$D$8*AQ$35,0),0)</f>
        <v>1953</v>
      </c>
      <c r="AR36" s="52">
        <f>IF('BREAK-EVEN CALCULATOR'!$J$12=TRUE,ROUNDDOWN('BREAK-EVEN CALCULATOR'!$D$6*'BREAK-EVEN CALCULATOR'!$D$8*AR$35,0),0)</f>
        <v>2000</v>
      </c>
      <c r="AS36" s="52">
        <f>IF('BREAK-EVEN CALCULATOR'!$J$12=TRUE,ROUNDDOWN('BREAK-EVEN CALCULATOR'!$D$6*'BREAK-EVEN CALCULATOR'!$D$8*AS$35,0),0)</f>
        <v>2046</v>
      </c>
      <c r="AT36" s="52">
        <f>IF('BREAK-EVEN CALCULATOR'!$J$12=TRUE,ROUNDDOWN('BREAK-EVEN CALCULATOR'!$D$6*'BREAK-EVEN CALCULATOR'!$D$8*AT$35,0),0)</f>
        <v>2093</v>
      </c>
      <c r="AU36" s="52">
        <f>IF('BREAK-EVEN CALCULATOR'!$J$12=TRUE,ROUNDDOWN('BREAK-EVEN CALCULATOR'!$D$6*'BREAK-EVEN CALCULATOR'!$D$8*AU$35,0),0)</f>
        <v>2139</v>
      </c>
      <c r="AV36" s="52">
        <f>IF('BREAK-EVEN CALCULATOR'!$J$12=TRUE,ROUNDDOWN('BREAK-EVEN CALCULATOR'!$D$6*'BREAK-EVEN CALCULATOR'!$D$8*AV$35,0),0)</f>
        <v>2186</v>
      </c>
      <c r="AW36" s="52">
        <f>IF('BREAK-EVEN CALCULATOR'!$J$12=TRUE,ROUNDDOWN('BREAK-EVEN CALCULATOR'!$D$6*'BREAK-EVEN CALCULATOR'!$D$8*AW$35,0),0)</f>
        <v>2232</v>
      </c>
      <c r="AX36" s="52">
        <f>IF('BREAK-EVEN CALCULATOR'!$J$12=TRUE,ROUNDDOWN('BREAK-EVEN CALCULATOR'!$D$6*'BREAK-EVEN CALCULATOR'!$D$8*AX$35,0),0)</f>
        <v>2279</v>
      </c>
      <c r="AY36" s="52">
        <f>IF('BREAK-EVEN CALCULATOR'!$J$12=TRUE,ROUNDDOWN('BREAK-EVEN CALCULATOR'!$D$6*'BREAK-EVEN CALCULATOR'!$D$8*AY$35,0),0)</f>
        <v>2325</v>
      </c>
      <c r="AZ36" s="52">
        <f>IF('BREAK-EVEN CALCULATOR'!$J$12=TRUE,ROUNDDOWN('BREAK-EVEN CALCULATOR'!$D$6*'BREAK-EVEN CALCULATOR'!$D$8*AZ$35,0),0)</f>
        <v>2372</v>
      </c>
      <c r="BA36" s="52">
        <f>IF('BREAK-EVEN CALCULATOR'!$J$12=TRUE,ROUNDDOWN('BREAK-EVEN CALCULATOR'!$D$6*'BREAK-EVEN CALCULATOR'!$D$8*BA$35,0),0)</f>
        <v>2418</v>
      </c>
      <c r="BB36" s="52">
        <f>IF('BREAK-EVEN CALCULATOR'!$J$12=TRUE,ROUNDDOWN('BREAK-EVEN CALCULATOR'!$D$6*'BREAK-EVEN CALCULATOR'!$D$8*BB$35,0),0)</f>
        <v>2465</v>
      </c>
      <c r="BC36" s="52">
        <f>IF('BREAK-EVEN CALCULATOR'!$J$12=TRUE,ROUNDDOWN('BREAK-EVEN CALCULATOR'!$D$6*'BREAK-EVEN CALCULATOR'!$D$8*BC$35,0),0)</f>
        <v>2511</v>
      </c>
      <c r="BD36" s="52">
        <f>IF('BREAK-EVEN CALCULATOR'!$J$12=TRUE,ROUNDDOWN('BREAK-EVEN CALCULATOR'!$D$6*'BREAK-EVEN CALCULATOR'!$D$8*BD$35,0),0)</f>
        <v>2558</v>
      </c>
      <c r="BE36" s="52">
        <f>IF('BREAK-EVEN CALCULATOR'!$J$12=TRUE,ROUNDDOWN('BREAK-EVEN CALCULATOR'!$D$6*'BREAK-EVEN CALCULATOR'!$D$8*BE$35,0),0)</f>
        <v>2604</v>
      </c>
      <c r="BF36" s="52">
        <f>IF('BREAK-EVEN CALCULATOR'!$J$12=TRUE,ROUNDDOWN('BREAK-EVEN CALCULATOR'!$D$6*'BREAK-EVEN CALCULATOR'!$D$8*BF$35,0),0)</f>
        <v>2651</v>
      </c>
      <c r="BG36" s="52">
        <f>IF('BREAK-EVEN CALCULATOR'!$J$12=TRUE,ROUNDDOWN('BREAK-EVEN CALCULATOR'!$D$6*'BREAK-EVEN CALCULATOR'!$D$8*BG$35,0),0)</f>
        <v>2697</v>
      </c>
      <c r="BH36" s="52">
        <f>IF('BREAK-EVEN CALCULATOR'!$J$12=TRUE,ROUNDDOWN('BREAK-EVEN CALCULATOR'!$D$6*'BREAK-EVEN CALCULATOR'!$D$8*BH$35,0),0)</f>
        <v>2744</v>
      </c>
      <c r="BI36" s="52">
        <f>IF('BREAK-EVEN CALCULATOR'!$J$12=TRUE,ROUNDDOWN('BREAK-EVEN CALCULATOR'!$D$6*'BREAK-EVEN CALCULATOR'!$D$8*BI$35,0),0)</f>
        <v>2790</v>
      </c>
      <c r="BJ36" s="52">
        <f>IF('BREAK-EVEN CALCULATOR'!$J$12=TRUE,ROUNDDOWN('BREAK-EVEN CALCULATOR'!$D$6*'BREAK-EVEN CALCULATOR'!$D$8*BJ$35,0),0)</f>
        <v>2837</v>
      </c>
      <c r="BK36" s="52">
        <f>IF('BREAK-EVEN CALCULATOR'!$J$12=TRUE,ROUNDDOWN('BREAK-EVEN CALCULATOR'!$D$6*'BREAK-EVEN CALCULATOR'!$D$8*BK$35,0),0)</f>
        <v>2883</v>
      </c>
      <c r="BL36" s="52">
        <f>IF('BREAK-EVEN CALCULATOR'!$J$12=TRUE,ROUNDDOWN('BREAK-EVEN CALCULATOR'!$D$6*'BREAK-EVEN CALCULATOR'!$D$8*BL$35,0),0)</f>
        <v>2930</v>
      </c>
      <c r="BM36" s="52">
        <f>IF('BREAK-EVEN CALCULATOR'!$J$12=TRUE,ROUNDDOWN('BREAK-EVEN CALCULATOR'!$D$6*'BREAK-EVEN CALCULATOR'!$D$8*BM$35,0),0)</f>
        <v>2976</v>
      </c>
      <c r="BN36" s="52">
        <f>IF('BREAK-EVEN CALCULATOR'!$J$12=TRUE,ROUNDDOWN('BREAK-EVEN CALCULATOR'!$D$6*'BREAK-EVEN CALCULATOR'!$D$8*BN$35,0),0)</f>
        <v>3023</v>
      </c>
      <c r="BO36" s="52">
        <f>IF('BREAK-EVEN CALCULATOR'!$J$12=TRUE,ROUNDDOWN('BREAK-EVEN CALCULATOR'!$D$6*'BREAK-EVEN CALCULATOR'!$D$8*BO$35,0),0)</f>
        <v>3069</v>
      </c>
      <c r="BP36" s="52">
        <f>IF('BREAK-EVEN CALCULATOR'!$J$12=TRUE,ROUNDDOWN('BREAK-EVEN CALCULATOR'!$D$6*'BREAK-EVEN CALCULATOR'!$D$8*BP$35,0),0)</f>
        <v>3116</v>
      </c>
      <c r="BQ36" s="52">
        <f>IF('BREAK-EVEN CALCULATOR'!$J$12=TRUE,ROUNDDOWN('BREAK-EVEN CALCULATOR'!$D$6*'BREAK-EVEN CALCULATOR'!$D$8*BQ$35,0),0)</f>
        <v>3162</v>
      </c>
      <c r="BR36" s="52">
        <f>IF('BREAK-EVEN CALCULATOR'!$J$12=TRUE,ROUNDDOWN('BREAK-EVEN CALCULATOR'!$D$6*'BREAK-EVEN CALCULATOR'!$D$8*BR$35,0),0)</f>
        <v>3209</v>
      </c>
      <c r="BS36" s="52">
        <f>IF('BREAK-EVEN CALCULATOR'!$J$12=TRUE,ROUNDDOWN('BREAK-EVEN CALCULATOR'!$D$6*'BREAK-EVEN CALCULATOR'!$D$8*BS$35,0),0)</f>
        <v>3255</v>
      </c>
      <c r="BT36" s="52">
        <f>IF('BREAK-EVEN CALCULATOR'!$J$12=TRUE,ROUNDDOWN('BREAK-EVEN CALCULATOR'!$D$6*'BREAK-EVEN CALCULATOR'!$D$8*BT$35,0),0)</f>
        <v>3302</v>
      </c>
      <c r="BU36" s="52">
        <f>IF('BREAK-EVEN CALCULATOR'!$J$12=TRUE,ROUNDDOWN('BREAK-EVEN CALCULATOR'!$D$6*'BREAK-EVEN CALCULATOR'!$D$8*BU$35,0),0)</f>
        <v>3348</v>
      </c>
      <c r="BV36" s="52">
        <f>IF('BREAK-EVEN CALCULATOR'!$J$12=TRUE,ROUNDDOWN('BREAK-EVEN CALCULATOR'!$D$6*'BREAK-EVEN CALCULATOR'!$D$8*BV$35,0),0)</f>
        <v>3395</v>
      </c>
      <c r="BW36" s="52">
        <f>IF('BREAK-EVEN CALCULATOR'!$J$12=TRUE,ROUNDDOWN('BREAK-EVEN CALCULATOR'!$D$6*'BREAK-EVEN CALCULATOR'!$D$8*BW$35,0),0)</f>
        <v>3441</v>
      </c>
      <c r="BX36" s="52">
        <f>IF('BREAK-EVEN CALCULATOR'!$J$12=TRUE,ROUNDDOWN('BREAK-EVEN CALCULATOR'!$D$6*'BREAK-EVEN CALCULATOR'!$D$8*BX$35,0),0)</f>
        <v>3488</v>
      </c>
      <c r="BY36" s="52">
        <f>IF('BREAK-EVEN CALCULATOR'!$J$12=TRUE,ROUNDDOWN('BREAK-EVEN CALCULATOR'!$D$6*'BREAK-EVEN CALCULATOR'!$D$8*BY$35,0),0)</f>
        <v>3534</v>
      </c>
      <c r="BZ36" s="52">
        <f>IF('BREAK-EVEN CALCULATOR'!$J$12=TRUE,ROUNDDOWN('BREAK-EVEN CALCULATOR'!$D$6*'BREAK-EVEN CALCULATOR'!$D$8*BZ$35,0),0)</f>
        <v>3581</v>
      </c>
      <c r="CA36" s="52">
        <f>IF('BREAK-EVEN CALCULATOR'!$J$12=TRUE,ROUNDDOWN('BREAK-EVEN CALCULATOR'!$D$6*'BREAK-EVEN CALCULATOR'!$D$8*CA$35,0),0)</f>
        <v>3627</v>
      </c>
      <c r="CB36" s="52">
        <f>IF('BREAK-EVEN CALCULATOR'!$J$12=TRUE,ROUNDDOWN('BREAK-EVEN CALCULATOR'!$D$6*'BREAK-EVEN CALCULATOR'!$D$8*CB$35,0),0)</f>
        <v>3674</v>
      </c>
      <c r="CC36" s="52">
        <f>IF('BREAK-EVEN CALCULATOR'!$J$12=TRUE,ROUNDDOWN('BREAK-EVEN CALCULATOR'!$D$6*'BREAK-EVEN CALCULATOR'!$D$8*CC$35,0),0)</f>
        <v>3720</v>
      </c>
      <c r="CD36" s="52">
        <f>IF('BREAK-EVEN CALCULATOR'!$J$12=TRUE,ROUNDDOWN('BREAK-EVEN CALCULATOR'!$D$6*'BREAK-EVEN CALCULATOR'!$D$8*CD$35,0),0)</f>
        <v>3767</v>
      </c>
      <c r="CE36" s="52">
        <f>IF('BREAK-EVEN CALCULATOR'!$J$12=TRUE,ROUNDDOWN('BREAK-EVEN CALCULATOR'!$D$6*'BREAK-EVEN CALCULATOR'!$D$8*CE$35,0),0)</f>
        <v>3813</v>
      </c>
      <c r="CF36" s="52">
        <f>IF('BREAK-EVEN CALCULATOR'!$J$12=TRUE,ROUNDDOWN('BREAK-EVEN CALCULATOR'!$D$6*'BREAK-EVEN CALCULATOR'!$D$8*CF$35,0),0)</f>
        <v>3860</v>
      </c>
      <c r="CG36" s="52">
        <f>IF('BREAK-EVEN CALCULATOR'!$J$12=TRUE,ROUNDDOWN('BREAK-EVEN CALCULATOR'!$D$6*'BREAK-EVEN CALCULATOR'!$D$8*CG$35,0),0)</f>
        <v>3907</v>
      </c>
      <c r="CH36" s="52">
        <f>IF('BREAK-EVEN CALCULATOR'!$J$12=TRUE,ROUNDDOWN('BREAK-EVEN CALCULATOR'!$D$6*'BREAK-EVEN CALCULATOR'!$D$8*CH$35,0),0)</f>
        <v>3953</v>
      </c>
      <c r="CI36" s="52">
        <f>IF('BREAK-EVEN CALCULATOR'!$J$12=TRUE,ROUNDDOWN('BREAK-EVEN CALCULATOR'!$D$6*'BREAK-EVEN CALCULATOR'!$D$8*CI$35,0),0)</f>
        <v>4000</v>
      </c>
      <c r="CJ36" s="52">
        <f>IF('BREAK-EVEN CALCULATOR'!$J$12=TRUE,ROUNDDOWN('BREAK-EVEN CALCULATOR'!$D$6*'BREAK-EVEN CALCULATOR'!$D$8*CJ$35,0),0)</f>
        <v>4046</v>
      </c>
      <c r="CK36" s="52">
        <f>IF('BREAK-EVEN CALCULATOR'!$J$12=TRUE,ROUNDDOWN('BREAK-EVEN CALCULATOR'!$D$6*'BREAK-EVEN CALCULATOR'!$D$8*CK$35,0),0)</f>
        <v>4093</v>
      </c>
      <c r="CL36" s="52">
        <f>IF('BREAK-EVEN CALCULATOR'!$J$12=TRUE,ROUNDDOWN('BREAK-EVEN CALCULATOR'!$D$6*'BREAK-EVEN CALCULATOR'!$D$8*CL$35,0),0)</f>
        <v>4139</v>
      </c>
      <c r="CM36" s="52">
        <f>IF('BREAK-EVEN CALCULATOR'!$J$12=TRUE,ROUNDDOWN('BREAK-EVEN CALCULATOR'!$D$6*'BREAK-EVEN CALCULATOR'!$D$8*CM$35,0),0)</f>
        <v>4186</v>
      </c>
      <c r="CN36" s="52">
        <f>IF('BREAK-EVEN CALCULATOR'!$J$12=TRUE,ROUNDDOWN('BREAK-EVEN CALCULATOR'!$D$6*'BREAK-EVEN CALCULATOR'!$D$8*CN$35,0),0)</f>
        <v>4232</v>
      </c>
      <c r="CO36" s="52">
        <f>IF('BREAK-EVEN CALCULATOR'!$J$12=TRUE,ROUNDDOWN('BREAK-EVEN CALCULATOR'!$D$6*'BREAK-EVEN CALCULATOR'!$D$8*CO$35,0),0)</f>
        <v>4279</v>
      </c>
      <c r="CP36" s="52">
        <f>IF('BREAK-EVEN CALCULATOR'!$J$12=TRUE,ROUNDDOWN('BREAK-EVEN CALCULATOR'!$D$6*'BREAK-EVEN CALCULATOR'!$D$8*CP$35,0),0)</f>
        <v>4325</v>
      </c>
      <c r="CQ36" s="52">
        <f>IF('BREAK-EVEN CALCULATOR'!$J$12=TRUE,ROUNDDOWN('BREAK-EVEN CALCULATOR'!$D$6*'BREAK-EVEN CALCULATOR'!$D$8*CQ$35,0),0)</f>
        <v>4372</v>
      </c>
      <c r="CR36" s="52">
        <f>IF('BREAK-EVEN CALCULATOR'!$J$12=TRUE,ROUNDDOWN('BREAK-EVEN CALCULATOR'!$D$6*'BREAK-EVEN CALCULATOR'!$D$8*CR$35,0),0)</f>
        <v>4418</v>
      </c>
      <c r="CS36" s="52">
        <f>IF('BREAK-EVEN CALCULATOR'!$J$12=TRUE,ROUNDDOWN('BREAK-EVEN CALCULATOR'!$D$6*'BREAK-EVEN CALCULATOR'!$D$8*CS$35,0),0)</f>
        <v>4465</v>
      </c>
      <c r="CT36" s="52">
        <f>IF('BREAK-EVEN CALCULATOR'!$J$12=TRUE,ROUNDDOWN('BREAK-EVEN CALCULATOR'!$D$6*'BREAK-EVEN CALCULATOR'!$D$8*CT$35,0),0)</f>
        <v>4511</v>
      </c>
      <c r="CU36" s="52">
        <f>IF('BREAK-EVEN CALCULATOR'!$J$12=TRUE,ROUNDDOWN('BREAK-EVEN CALCULATOR'!$D$6*'BREAK-EVEN CALCULATOR'!$D$8*CU$35,0),0)</f>
        <v>4558</v>
      </c>
      <c r="CV36" s="52">
        <f>IF('BREAK-EVEN CALCULATOR'!$J$12=TRUE,ROUNDDOWN('BREAK-EVEN CALCULATOR'!$D$6*'BREAK-EVEN CALCULATOR'!$D$8*CV$35,0),0)</f>
        <v>4604</v>
      </c>
      <c r="CW36" s="52">
        <f>IF('BREAK-EVEN CALCULATOR'!$J$12=TRUE,ROUNDDOWN('BREAK-EVEN CALCULATOR'!$D$6*'BREAK-EVEN CALCULATOR'!$D$8*CW$35,0),0)</f>
        <v>4651</v>
      </c>
    </row>
    <row r="37" spans="1:101" ht="16" x14ac:dyDescent="0.2">
      <c r="A37" s="51" t="s">
        <v>56</v>
      </c>
      <c r="B37" s="52">
        <f>IF('BREAK-EVEN CALCULATOR'!$J$12=TRUE,ROUNDDOWN('BREAK-EVEN CALCULATOR'!$D$6*'BREAK-EVEN CALCULATOR'!$D$9*B$35,0),0)</f>
        <v>4</v>
      </c>
      <c r="C37" s="52">
        <f>IF('BREAK-EVEN CALCULATOR'!$J$12=TRUE,ROUNDDOWN('BREAK-EVEN CALCULATOR'!$D$6*'BREAK-EVEN CALCULATOR'!$D$9*C$35,0),0)</f>
        <v>8</v>
      </c>
      <c r="D37" s="52">
        <f>IF('BREAK-EVEN CALCULATOR'!$J$12=TRUE,ROUNDDOWN('BREAK-EVEN CALCULATOR'!$D$6*'BREAK-EVEN CALCULATOR'!$D$9*D$35,0),0)</f>
        <v>13</v>
      </c>
      <c r="E37" s="52">
        <f>IF('BREAK-EVEN CALCULATOR'!$J$12=TRUE,ROUNDDOWN('BREAK-EVEN CALCULATOR'!$D$6*'BREAK-EVEN CALCULATOR'!$D$9*E$35,0),0)</f>
        <v>17</v>
      </c>
      <c r="F37" s="52">
        <f>IF('BREAK-EVEN CALCULATOR'!$J$12=TRUE,ROUNDDOWN('BREAK-EVEN CALCULATOR'!$D$6*'BREAK-EVEN CALCULATOR'!$D$9*F$35,0),0)</f>
        <v>22</v>
      </c>
      <c r="G37" s="52">
        <f>IF('BREAK-EVEN CALCULATOR'!$J$12=TRUE,ROUNDDOWN('BREAK-EVEN CALCULATOR'!$D$6*'BREAK-EVEN CALCULATOR'!$D$9*G$35,0),0)</f>
        <v>26</v>
      </c>
      <c r="H37" s="52">
        <f>IF('BREAK-EVEN CALCULATOR'!$J$12=TRUE,ROUNDDOWN('BREAK-EVEN CALCULATOR'!$D$6*'BREAK-EVEN CALCULATOR'!$D$9*H$35,0),0)</f>
        <v>31</v>
      </c>
      <c r="I37" s="52">
        <f>IF('BREAK-EVEN CALCULATOR'!$J$12=TRUE,ROUNDDOWN('BREAK-EVEN CALCULATOR'!$D$6*'BREAK-EVEN CALCULATOR'!$D$9*I$35,0),0)</f>
        <v>35</v>
      </c>
      <c r="J37" s="52">
        <f>IF('BREAK-EVEN CALCULATOR'!$J$12=TRUE,ROUNDDOWN('BREAK-EVEN CALCULATOR'!$D$6*'BREAK-EVEN CALCULATOR'!$D$9*J$35,0),0)</f>
        <v>40</v>
      </c>
      <c r="K37" s="52">
        <f>IF('BREAK-EVEN CALCULATOR'!$J$12=TRUE,ROUNDDOWN('BREAK-EVEN CALCULATOR'!$D$6*'BREAK-EVEN CALCULATOR'!$D$9*K$35,0),0)</f>
        <v>44</v>
      </c>
      <c r="L37" s="52">
        <f>IF('BREAK-EVEN CALCULATOR'!$J$12=TRUE,ROUNDDOWN('BREAK-EVEN CALCULATOR'!$D$6*'BREAK-EVEN CALCULATOR'!$D$9*L$35,0),0)</f>
        <v>49</v>
      </c>
      <c r="M37" s="52">
        <f>IF('BREAK-EVEN CALCULATOR'!$J$12=TRUE,ROUNDDOWN('BREAK-EVEN CALCULATOR'!$D$6*'BREAK-EVEN CALCULATOR'!$D$9*M$35,0),0)</f>
        <v>53</v>
      </c>
      <c r="N37" s="52">
        <f>IF('BREAK-EVEN CALCULATOR'!$J$12=TRUE,ROUNDDOWN('BREAK-EVEN CALCULATOR'!$D$6*'BREAK-EVEN CALCULATOR'!$D$9*N$35,0),0)</f>
        <v>58</v>
      </c>
      <c r="O37" s="52">
        <f>IF('BREAK-EVEN CALCULATOR'!$J$12=TRUE,ROUNDDOWN('BREAK-EVEN CALCULATOR'!$D$6*'BREAK-EVEN CALCULATOR'!$D$9*O$35,0),0)</f>
        <v>62</v>
      </c>
      <c r="P37" s="52">
        <f>IF('BREAK-EVEN CALCULATOR'!$J$12=TRUE,ROUNDDOWN('BREAK-EVEN CALCULATOR'!$D$6*'BREAK-EVEN CALCULATOR'!$D$9*P$35,0),0)</f>
        <v>67</v>
      </c>
      <c r="Q37" s="52">
        <f>IF('BREAK-EVEN CALCULATOR'!$J$12=TRUE,ROUNDDOWN('BREAK-EVEN CALCULATOR'!$D$6*'BREAK-EVEN CALCULATOR'!$D$9*Q$35,0),0)</f>
        <v>71</v>
      </c>
      <c r="R37" s="52">
        <f>IF('BREAK-EVEN CALCULATOR'!$J$12=TRUE,ROUNDDOWN('BREAK-EVEN CALCULATOR'!$D$6*'BREAK-EVEN CALCULATOR'!$D$9*R$35,0),0)</f>
        <v>76</v>
      </c>
      <c r="S37" s="52">
        <f>IF('BREAK-EVEN CALCULATOR'!$J$12=TRUE,ROUNDDOWN('BREAK-EVEN CALCULATOR'!$D$6*'BREAK-EVEN CALCULATOR'!$D$9*S$35,0),0)</f>
        <v>80</v>
      </c>
      <c r="T37" s="52">
        <f>IF('BREAK-EVEN CALCULATOR'!$J$12=TRUE,ROUNDDOWN('BREAK-EVEN CALCULATOR'!$D$6*'BREAK-EVEN CALCULATOR'!$D$9*T$35,0),0)</f>
        <v>85</v>
      </c>
      <c r="U37" s="52">
        <f>IF('BREAK-EVEN CALCULATOR'!$J$12=TRUE,ROUNDDOWN('BREAK-EVEN CALCULATOR'!$D$6*'BREAK-EVEN CALCULATOR'!$D$9*U$35,0),0)</f>
        <v>89</v>
      </c>
      <c r="V37" s="52">
        <f>IF('BREAK-EVEN CALCULATOR'!$J$12=TRUE,ROUNDDOWN('BREAK-EVEN CALCULATOR'!$D$6*'BREAK-EVEN CALCULATOR'!$D$9*V$35,0),0)</f>
        <v>94</v>
      </c>
      <c r="W37" s="52">
        <f>IF('BREAK-EVEN CALCULATOR'!$J$12=TRUE,ROUNDDOWN('BREAK-EVEN CALCULATOR'!$D$6*'BREAK-EVEN CALCULATOR'!$D$9*W$35,0),0)</f>
        <v>98</v>
      </c>
      <c r="X37" s="52">
        <f>IF('BREAK-EVEN CALCULATOR'!$J$12=TRUE,ROUNDDOWN('BREAK-EVEN CALCULATOR'!$D$6*'BREAK-EVEN CALCULATOR'!$D$9*X$35,0),0)</f>
        <v>103</v>
      </c>
      <c r="Y37" s="52">
        <f>IF('BREAK-EVEN CALCULATOR'!$J$12=TRUE,ROUNDDOWN('BREAK-EVEN CALCULATOR'!$D$6*'BREAK-EVEN CALCULATOR'!$D$9*Y$35,0),0)</f>
        <v>107</v>
      </c>
      <c r="Z37" s="52">
        <f>IF('BREAK-EVEN CALCULATOR'!$J$12=TRUE,ROUNDDOWN('BREAK-EVEN CALCULATOR'!$D$6*'BREAK-EVEN CALCULATOR'!$D$9*Z$35,0),0)</f>
        <v>112</v>
      </c>
      <c r="AA37" s="52">
        <f>IF('BREAK-EVEN CALCULATOR'!$J$12=TRUE,ROUNDDOWN('BREAK-EVEN CALCULATOR'!$D$6*'BREAK-EVEN CALCULATOR'!$D$9*AA$35,0),0)</f>
        <v>116</v>
      </c>
      <c r="AB37" s="52">
        <f>IF('BREAK-EVEN CALCULATOR'!$J$12=TRUE,ROUNDDOWN('BREAK-EVEN CALCULATOR'!$D$6*'BREAK-EVEN CALCULATOR'!$D$9*AB$35,0),0)</f>
        <v>121</v>
      </c>
      <c r="AC37" s="52">
        <f>IF('BREAK-EVEN CALCULATOR'!$J$12=TRUE,ROUNDDOWN('BREAK-EVEN CALCULATOR'!$D$6*'BREAK-EVEN CALCULATOR'!$D$9*AC$35,0),0)</f>
        <v>125</v>
      </c>
      <c r="AD37" s="52">
        <f>IF('BREAK-EVEN CALCULATOR'!$J$12=TRUE,ROUNDDOWN('BREAK-EVEN CALCULATOR'!$D$6*'BREAK-EVEN CALCULATOR'!$D$9*AD$35,0),0)</f>
        <v>130</v>
      </c>
      <c r="AE37" s="52">
        <f>IF('BREAK-EVEN CALCULATOR'!$J$12=TRUE,ROUNDDOWN('BREAK-EVEN CALCULATOR'!$D$6*'BREAK-EVEN CALCULATOR'!$D$9*AE$35,0),0)</f>
        <v>134</v>
      </c>
      <c r="AF37" s="52">
        <f>IF('BREAK-EVEN CALCULATOR'!$J$12=TRUE,ROUNDDOWN('BREAK-EVEN CALCULATOR'!$D$6*'BREAK-EVEN CALCULATOR'!$D$9*AF$35,0),0)</f>
        <v>139</v>
      </c>
      <c r="AG37" s="52">
        <f>IF('BREAK-EVEN CALCULATOR'!$J$12=TRUE,ROUNDDOWN('BREAK-EVEN CALCULATOR'!$D$6*'BREAK-EVEN CALCULATOR'!$D$9*AG$35,0),0)</f>
        <v>143</v>
      </c>
      <c r="AH37" s="52">
        <f>IF('BREAK-EVEN CALCULATOR'!$J$12=TRUE,ROUNDDOWN('BREAK-EVEN CALCULATOR'!$D$6*'BREAK-EVEN CALCULATOR'!$D$9*AH$35,0),0)</f>
        <v>148</v>
      </c>
      <c r="AI37" s="52">
        <f>IF('BREAK-EVEN CALCULATOR'!$J$12=TRUE,ROUNDDOWN('BREAK-EVEN CALCULATOR'!$D$6*'BREAK-EVEN CALCULATOR'!$D$9*AI$35,0),0)</f>
        <v>152</v>
      </c>
      <c r="AJ37" s="52">
        <f>IF('BREAK-EVEN CALCULATOR'!$J$12=TRUE,ROUNDDOWN('BREAK-EVEN CALCULATOR'!$D$6*'BREAK-EVEN CALCULATOR'!$D$9*AJ$35,0),0)</f>
        <v>157</v>
      </c>
      <c r="AK37" s="52">
        <f>IF('BREAK-EVEN CALCULATOR'!$J$12=TRUE,ROUNDDOWN('BREAK-EVEN CALCULATOR'!$D$6*'BREAK-EVEN CALCULATOR'!$D$9*AK$35,0),0)</f>
        <v>161</v>
      </c>
      <c r="AL37" s="52">
        <f>IF('BREAK-EVEN CALCULATOR'!$J$12=TRUE,ROUNDDOWN('BREAK-EVEN CALCULATOR'!$D$6*'BREAK-EVEN CALCULATOR'!$D$9*AL$35,0),0)</f>
        <v>166</v>
      </c>
      <c r="AM37" s="52">
        <f>IF('BREAK-EVEN CALCULATOR'!$J$12=TRUE,ROUNDDOWN('BREAK-EVEN CALCULATOR'!$D$6*'BREAK-EVEN CALCULATOR'!$D$9*AM$35,0),0)</f>
        <v>170</v>
      </c>
      <c r="AN37" s="52">
        <f>IF('BREAK-EVEN CALCULATOR'!$J$12=TRUE,ROUNDDOWN('BREAK-EVEN CALCULATOR'!$D$6*'BREAK-EVEN CALCULATOR'!$D$9*AN$35,0),0)</f>
        <v>175</v>
      </c>
      <c r="AO37" s="52">
        <f>IF('BREAK-EVEN CALCULATOR'!$J$12=TRUE,ROUNDDOWN('BREAK-EVEN CALCULATOR'!$D$6*'BREAK-EVEN CALCULATOR'!$D$9*AO$35,0),0)</f>
        <v>179</v>
      </c>
      <c r="AP37" s="52">
        <f>IF('BREAK-EVEN CALCULATOR'!$J$12=TRUE,ROUNDDOWN('BREAK-EVEN CALCULATOR'!$D$6*'BREAK-EVEN CALCULATOR'!$D$9*AP$35,0),0)</f>
        <v>184</v>
      </c>
      <c r="AQ37" s="52">
        <f>IF('BREAK-EVEN CALCULATOR'!$J$12=TRUE,ROUNDDOWN('BREAK-EVEN CALCULATOR'!$D$6*'BREAK-EVEN CALCULATOR'!$D$9*AQ$35,0),0)</f>
        <v>188</v>
      </c>
      <c r="AR37" s="52">
        <f>IF('BREAK-EVEN CALCULATOR'!$J$12=TRUE,ROUNDDOWN('BREAK-EVEN CALCULATOR'!$D$6*'BREAK-EVEN CALCULATOR'!$D$9*AR$35,0),0)</f>
        <v>192</v>
      </c>
      <c r="AS37" s="52">
        <f>IF('BREAK-EVEN CALCULATOR'!$J$12=TRUE,ROUNDDOWN('BREAK-EVEN CALCULATOR'!$D$6*'BREAK-EVEN CALCULATOR'!$D$9*AS$35,0),0)</f>
        <v>197</v>
      </c>
      <c r="AT37" s="52">
        <f>IF('BREAK-EVEN CALCULATOR'!$J$12=TRUE,ROUNDDOWN('BREAK-EVEN CALCULATOR'!$D$6*'BREAK-EVEN CALCULATOR'!$D$9*AT$35,0),0)</f>
        <v>201</v>
      </c>
      <c r="AU37" s="52">
        <f>IF('BREAK-EVEN CALCULATOR'!$J$12=TRUE,ROUNDDOWN('BREAK-EVEN CALCULATOR'!$D$6*'BREAK-EVEN CALCULATOR'!$D$9*AU$35,0),0)</f>
        <v>206</v>
      </c>
      <c r="AV37" s="52">
        <f>IF('BREAK-EVEN CALCULATOR'!$J$12=TRUE,ROUNDDOWN('BREAK-EVEN CALCULATOR'!$D$6*'BREAK-EVEN CALCULATOR'!$D$9*AV$35,0),0)</f>
        <v>210</v>
      </c>
      <c r="AW37" s="52">
        <f>IF('BREAK-EVEN CALCULATOR'!$J$12=TRUE,ROUNDDOWN('BREAK-EVEN CALCULATOR'!$D$6*'BREAK-EVEN CALCULATOR'!$D$9*AW$35,0),0)</f>
        <v>215</v>
      </c>
      <c r="AX37" s="52">
        <f>IF('BREAK-EVEN CALCULATOR'!$J$12=TRUE,ROUNDDOWN('BREAK-EVEN CALCULATOR'!$D$6*'BREAK-EVEN CALCULATOR'!$D$9*AX$35,0),0)</f>
        <v>219</v>
      </c>
      <c r="AY37" s="52">
        <f>IF('BREAK-EVEN CALCULATOR'!$J$12=TRUE,ROUNDDOWN('BREAK-EVEN CALCULATOR'!$D$6*'BREAK-EVEN CALCULATOR'!$D$9*AY$35,0),0)</f>
        <v>224</v>
      </c>
      <c r="AZ37" s="52">
        <f>IF('BREAK-EVEN CALCULATOR'!$J$12=TRUE,ROUNDDOWN('BREAK-EVEN CALCULATOR'!$D$6*'BREAK-EVEN CALCULATOR'!$D$9*AZ$35,0),0)</f>
        <v>228</v>
      </c>
      <c r="BA37" s="52">
        <f>IF('BREAK-EVEN CALCULATOR'!$J$12=TRUE,ROUNDDOWN('BREAK-EVEN CALCULATOR'!$D$6*'BREAK-EVEN CALCULATOR'!$D$9*BA$35,0),0)</f>
        <v>233</v>
      </c>
      <c r="BB37" s="52">
        <f>IF('BREAK-EVEN CALCULATOR'!$J$12=TRUE,ROUNDDOWN('BREAK-EVEN CALCULATOR'!$D$6*'BREAK-EVEN CALCULATOR'!$D$9*BB$35,0),0)</f>
        <v>237</v>
      </c>
      <c r="BC37" s="52">
        <f>IF('BREAK-EVEN CALCULATOR'!$J$12=TRUE,ROUNDDOWN('BREAK-EVEN CALCULATOR'!$D$6*'BREAK-EVEN CALCULATOR'!$D$9*BC$35,0),0)</f>
        <v>242</v>
      </c>
      <c r="BD37" s="52">
        <f>IF('BREAK-EVEN CALCULATOR'!$J$12=TRUE,ROUNDDOWN('BREAK-EVEN CALCULATOR'!$D$6*'BREAK-EVEN CALCULATOR'!$D$9*BD$35,0),0)</f>
        <v>246</v>
      </c>
      <c r="BE37" s="52">
        <f>IF('BREAK-EVEN CALCULATOR'!$J$12=TRUE,ROUNDDOWN('BREAK-EVEN CALCULATOR'!$D$6*'BREAK-EVEN CALCULATOR'!$D$9*BE$35,0),0)</f>
        <v>251</v>
      </c>
      <c r="BF37" s="52">
        <f>IF('BREAK-EVEN CALCULATOR'!$J$12=TRUE,ROUNDDOWN('BREAK-EVEN CALCULATOR'!$D$6*'BREAK-EVEN CALCULATOR'!$D$9*BF$35,0),0)</f>
        <v>255</v>
      </c>
      <c r="BG37" s="52">
        <f>IF('BREAK-EVEN CALCULATOR'!$J$12=TRUE,ROUNDDOWN('BREAK-EVEN CALCULATOR'!$D$6*'BREAK-EVEN CALCULATOR'!$D$9*BG$35,0),0)</f>
        <v>260</v>
      </c>
      <c r="BH37" s="52">
        <f>IF('BREAK-EVEN CALCULATOR'!$J$12=TRUE,ROUNDDOWN('BREAK-EVEN CALCULATOR'!$D$6*'BREAK-EVEN CALCULATOR'!$D$9*BH$35,0),0)</f>
        <v>264</v>
      </c>
      <c r="BI37" s="52">
        <f>IF('BREAK-EVEN CALCULATOR'!$J$12=TRUE,ROUNDDOWN('BREAK-EVEN CALCULATOR'!$D$6*'BREAK-EVEN CALCULATOR'!$D$9*BI$35,0),0)</f>
        <v>269</v>
      </c>
      <c r="BJ37" s="52">
        <f>IF('BREAK-EVEN CALCULATOR'!$J$12=TRUE,ROUNDDOWN('BREAK-EVEN CALCULATOR'!$D$6*'BREAK-EVEN CALCULATOR'!$D$9*BJ$35,0),0)</f>
        <v>273</v>
      </c>
      <c r="BK37" s="52">
        <f>IF('BREAK-EVEN CALCULATOR'!$J$12=TRUE,ROUNDDOWN('BREAK-EVEN CALCULATOR'!$D$6*'BREAK-EVEN CALCULATOR'!$D$9*BK$35,0),0)</f>
        <v>278</v>
      </c>
      <c r="BL37" s="52">
        <f>IF('BREAK-EVEN CALCULATOR'!$J$12=TRUE,ROUNDDOWN('BREAK-EVEN CALCULATOR'!$D$6*'BREAK-EVEN CALCULATOR'!$D$9*BL$35,0),0)</f>
        <v>282</v>
      </c>
      <c r="BM37" s="52">
        <f>IF('BREAK-EVEN CALCULATOR'!$J$12=TRUE,ROUNDDOWN('BREAK-EVEN CALCULATOR'!$D$6*'BREAK-EVEN CALCULATOR'!$D$9*BM$35,0),0)</f>
        <v>287</v>
      </c>
      <c r="BN37" s="52">
        <f>IF('BREAK-EVEN CALCULATOR'!$J$12=TRUE,ROUNDDOWN('BREAK-EVEN CALCULATOR'!$D$6*'BREAK-EVEN CALCULATOR'!$D$9*BN$35,0),0)</f>
        <v>291</v>
      </c>
      <c r="BO37" s="52">
        <f>IF('BREAK-EVEN CALCULATOR'!$J$12=TRUE,ROUNDDOWN('BREAK-EVEN CALCULATOR'!$D$6*'BREAK-EVEN CALCULATOR'!$D$9*BO$35,0),0)</f>
        <v>296</v>
      </c>
      <c r="BP37" s="52">
        <f>IF('BREAK-EVEN CALCULATOR'!$J$12=TRUE,ROUNDDOWN('BREAK-EVEN CALCULATOR'!$D$6*'BREAK-EVEN CALCULATOR'!$D$9*BP$35,0),0)</f>
        <v>300</v>
      </c>
      <c r="BQ37" s="52">
        <f>IF('BREAK-EVEN CALCULATOR'!$J$12=TRUE,ROUNDDOWN('BREAK-EVEN CALCULATOR'!$D$6*'BREAK-EVEN CALCULATOR'!$D$9*BQ$35,0),0)</f>
        <v>305</v>
      </c>
      <c r="BR37" s="52">
        <f>IF('BREAK-EVEN CALCULATOR'!$J$12=TRUE,ROUNDDOWN('BREAK-EVEN CALCULATOR'!$D$6*'BREAK-EVEN CALCULATOR'!$D$9*BR$35,0),0)</f>
        <v>309</v>
      </c>
      <c r="BS37" s="52">
        <f>IF('BREAK-EVEN CALCULATOR'!$J$12=TRUE,ROUNDDOWN('BREAK-EVEN CALCULATOR'!$D$6*'BREAK-EVEN CALCULATOR'!$D$9*BS$35,0),0)</f>
        <v>314</v>
      </c>
      <c r="BT37" s="52">
        <f>IF('BREAK-EVEN CALCULATOR'!$J$12=TRUE,ROUNDDOWN('BREAK-EVEN CALCULATOR'!$D$6*'BREAK-EVEN CALCULATOR'!$D$9*BT$35,0),0)</f>
        <v>318</v>
      </c>
      <c r="BU37" s="52">
        <f>IF('BREAK-EVEN CALCULATOR'!$J$12=TRUE,ROUNDDOWN('BREAK-EVEN CALCULATOR'!$D$6*'BREAK-EVEN CALCULATOR'!$D$9*BU$35,0),0)</f>
        <v>323</v>
      </c>
      <c r="BV37" s="52">
        <f>IF('BREAK-EVEN CALCULATOR'!$J$12=TRUE,ROUNDDOWN('BREAK-EVEN CALCULATOR'!$D$6*'BREAK-EVEN CALCULATOR'!$D$9*BV$35,0),0)</f>
        <v>327</v>
      </c>
      <c r="BW37" s="52">
        <f>IF('BREAK-EVEN CALCULATOR'!$J$12=TRUE,ROUNDDOWN('BREAK-EVEN CALCULATOR'!$D$6*'BREAK-EVEN CALCULATOR'!$D$9*BW$35,0),0)</f>
        <v>332</v>
      </c>
      <c r="BX37" s="52">
        <f>IF('BREAK-EVEN CALCULATOR'!$J$12=TRUE,ROUNDDOWN('BREAK-EVEN CALCULATOR'!$D$6*'BREAK-EVEN CALCULATOR'!$D$9*BX$35,0),0)</f>
        <v>336</v>
      </c>
      <c r="BY37" s="52">
        <f>IF('BREAK-EVEN CALCULATOR'!$J$12=TRUE,ROUNDDOWN('BREAK-EVEN CALCULATOR'!$D$6*'BREAK-EVEN CALCULATOR'!$D$9*BY$35,0),0)</f>
        <v>341</v>
      </c>
      <c r="BZ37" s="52">
        <f>IF('BREAK-EVEN CALCULATOR'!$J$12=TRUE,ROUNDDOWN('BREAK-EVEN CALCULATOR'!$D$6*'BREAK-EVEN CALCULATOR'!$D$9*BZ$35,0),0)</f>
        <v>345</v>
      </c>
      <c r="CA37" s="52">
        <f>IF('BREAK-EVEN CALCULATOR'!$J$12=TRUE,ROUNDDOWN('BREAK-EVEN CALCULATOR'!$D$6*'BREAK-EVEN CALCULATOR'!$D$9*CA$35,0),0)</f>
        <v>350</v>
      </c>
      <c r="CB37" s="52">
        <f>IF('BREAK-EVEN CALCULATOR'!$J$12=TRUE,ROUNDDOWN('BREAK-EVEN CALCULATOR'!$D$6*'BREAK-EVEN CALCULATOR'!$D$9*CB$35,0),0)</f>
        <v>354</v>
      </c>
      <c r="CC37" s="52">
        <f>IF('BREAK-EVEN CALCULATOR'!$J$12=TRUE,ROUNDDOWN('BREAK-EVEN CALCULATOR'!$D$6*'BREAK-EVEN CALCULATOR'!$D$9*CC$35,0),0)</f>
        <v>359</v>
      </c>
      <c r="CD37" s="52">
        <f>IF('BREAK-EVEN CALCULATOR'!$J$12=TRUE,ROUNDDOWN('BREAK-EVEN CALCULATOR'!$D$6*'BREAK-EVEN CALCULATOR'!$D$9*CD$35,0),0)</f>
        <v>363</v>
      </c>
      <c r="CE37" s="52">
        <f>IF('BREAK-EVEN CALCULATOR'!$J$12=TRUE,ROUNDDOWN('BREAK-EVEN CALCULATOR'!$D$6*'BREAK-EVEN CALCULATOR'!$D$9*CE$35,0),0)</f>
        <v>368</v>
      </c>
      <c r="CF37" s="52">
        <f>IF('BREAK-EVEN CALCULATOR'!$J$12=TRUE,ROUNDDOWN('BREAK-EVEN CALCULATOR'!$D$6*'BREAK-EVEN CALCULATOR'!$D$9*CF$35,0),0)</f>
        <v>372</v>
      </c>
      <c r="CG37" s="52">
        <f>IF('BREAK-EVEN CALCULATOR'!$J$12=TRUE,ROUNDDOWN('BREAK-EVEN CALCULATOR'!$D$6*'BREAK-EVEN CALCULATOR'!$D$9*CG$35,0),0)</f>
        <v>376</v>
      </c>
      <c r="CH37" s="52">
        <f>IF('BREAK-EVEN CALCULATOR'!$J$12=TRUE,ROUNDDOWN('BREAK-EVEN CALCULATOR'!$D$6*'BREAK-EVEN CALCULATOR'!$D$9*CH$35,0),0)</f>
        <v>381</v>
      </c>
      <c r="CI37" s="52">
        <f>IF('BREAK-EVEN CALCULATOR'!$J$12=TRUE,ROUNDDOWN('BREAK-EVEN CALCULATOR'!$D$6*'BREAK-EVEN CALCULATOR'!$D$9*CI$35,0),0)</f>
        <v>385</v>
      </c>
      <c r="CJ37" s="52">
        <f>IF('BREAK-EVEN CALCULATOR'!$J$12=TRUE,ROUNDDOWN('BREAK-EVEN CALCULATOR'!$D$6*'BREAK-EVEN CALCULATOR'!$D$9*CJ$35,0),0)</f>
        <v>390</v>
      </c>
      <c r="CK37" s="52">
        <f>IF('BREAK-EVEN CALCULATOR'!$J$12=TRUE,ROUNDDOWN('BREAK-EVEN CALCULATOR'!$D$6*'BREAK-EVEN CALCULATOR'!$D$9*CK$35,0),0)</f>
        <v>394</v>
      </c>
      <c r="CL37" s="52">
        <f>IF('BREAK-EVEN CALCULATOR'!$J$12=TRUE,ROUNDDOWN('BREAK-EVEN CALCULATOR'!$D$6*'BREAK-EVEN CALCULATOR'!$D$9*CL$35,0),0)</f>
        <v>399</v>
      </c>
      <c r="CM37" s="52">
        <f>IF('BREAK-EVEN CALCULATOR'!$J$12=TRUE,ROUNDDOWN('BREAK-EVEN CALCULATOR'!$D$6*'BREAK-EVEN CALCULATOR'!$D$9*CM$35,0),0)</f>
        <v>403</v>
      </c>
      <c r="CN37" s="52">
        <f>IF('BREAK-EVEN CALCULATOR'!$J$12=TRUE,ROUNDDOWN('BREAK-EVEN CALCULATOR'!$D$6*'BREAK-EVEN CALCULATOR'!$D$9*CN$35,0),0)</f>
        <v>408</v>
      </c>
      <c r="CO37" s="52">
        <f>IF('BREAK-EVEN CALCULATOR'!$J$12=TRUE,ROUNDDOWN('BREAK-EVEN CALCULATOR'!$D$6*'BREAK-EVEN CALCULATOR'!$D$9*CO$35,0),0)</f>
        <v>412</v>
      </c>
      <c r="CP37" s="52">
        <f>IF('BREAK-EVEN CALCULATOR'!$J$12=TRUE,ROUNDDOWN('BREAK-EVEN CALCULATOR'!$D$6*'BREAK-EVEN CALCULATOR'!$D$9*CP$35,0),0)</f>
        <v>417</v>
      </c>
      <c r="CQ37" s="52">
        <f>IF('BREAK-EVEN CALCULATOR'!$J$12=TRUE,ROUNDDOWN('BREAK-EVEN CALCULATOR'!$D$6*'BREAK-EVEN CALCULATOR'!$D$9*CQ$35,0),0)</f>
        <v>421</v>
      </c>
      <c r="CR37" s="52">
        <f>IF('BREAK-EVEN CALCULATOR'!$J$12=TRUE,ROUNDDOWN('BREAK-EVEN CALCULATOR'!$D$6*'BREAK-EVEN CALCULATOR'!$D$9*CR$35,0),0)</f>
        <v>426</v>
      </c>
      <c r="CS37" s="52">
        <f>IF('BREAK-EVEN CALCULATOR'!$J$12=TRUE,ROUNDDOWN('BREAK-EVEN CALCULATOR'!$D$6*'BREAK-EVEN CALCULATOR'!$D$9*CS$35,0),0)</f>
        <v>430</v>
      </c>
      <c r="CT37" s="52">
        <f>IF('BREAK-EVEN CALCULATOR'!$J$12=TRUE,ROUNDDOWN('BREAK-EVEN CALCULATOR'!$D$6*'BREAK-EVEN CALCULATOR'!$D$9*CT$35,0),0)</f>
        <v>435</v>
      </c>
      <c r="CU37" s="52">
        <f>IF('BREAK-EVEN CALCULATOR'!$J$12=TRUE,ROUNDDOWN('BREAK-EVEN CALCULATOR'!$D$6*'BREAK-EVEN CALCULATOR'!$D$9*CU$35,0),0)</f>
        <v>439</v>
      </c>
      <c r="CV37" s="52">
        <f>IF('BREAK-EVEN CALCULATOR'!$J$12=TRUE,ROUNDDOWN('BREAK-EVEN CALCULATOR'!$D$6*'BREAK-EVEN CALCULATOR'!$D$9*CV$35,0),0)</f>
        <v>444</v>
      </c>
      <c r="CW37" s="52">
        <f>IF('BREAK-EVEN CALCULATOR'!$J$12=TRUE,ROUNDDOWN('BREAK-EVEN CALCULATOR'!$D$6*'BREAK-EVEN CALCULATOR'!$D$9*CW$35,0),0)</f>
        <v>448</v>
      </c>
    </row>
    <row r="38" spans="1:101" ht="16" x14ac:dyDescent="0.2">
      <c r="A38" s="53" t="s">
        <v>30</v>
      </c>
      <c r="B38" s="52">
        <f>IF('BREAK-EVEN CALCULATOR'!$J$12=TRUE,SUM(B$36:B$37),0)</f>
        <v>50</v>
      </c>
      <c r="C38" s="52">
        <f>IF('BREAK-EVEN CALCULATOR'!$J$12=TRUE,SUM(C$36:C$37),0)</f>
        <v>101</v>
      </c>
      <c r="D38" s="52">
        <f>IF('BREAK-EVEN CALCULATOR'!$J$12=TRUE,SUM(D$36:D$37),0)</f>
        <v>152</v>
      </c>
      <c r="E38" s="52">
        <f>IF('BREAK-EVEN CALCULATOR'!$J$12=TRUE,SUM(E$36:E$37),0)</f>
        <v>203</v>
      </c>
      <c r="F38" s="52">
        <f>IF('BREAK-EVEN CALCULATOR'!$J$12=TRUE,SUM(F$36:F$37),0)</f>
        <v>254</v>
      </c>
      <c r="G38" s="52">
        <f>IF('BREAK-EVEN CALCULATOR'!$J$12=TRUE,SUM(G$36:G$37),0)</f>
        <v>305</v>
      </c>
      <c r="H38" s="52">
        <f>IF('BREAK-EVEN CALCULATOR'!$J$12=TRUE,SUM(H$36:H$37),0)</f>
        <v>356</v>
      </c>
      <c r="I38" s="52">
        <f>IF('BREAK-EVEN CALCULATOR'!$J$12=TRUE,SUM(I$36:I$37),0)</f>
        <v>407</v>
      </c>
      <c r="J38" s="52">
        <f>IF('BREAK-EVEN CALCULATOR'!$J$12=TRUE,SUM(J$36:J$37),0)</f>
        <v>458</v>
      </c>
      <c r="K38" s="52">
        <f>IF('BREAK-EVEN CALCULATOR'!$J$12=TRUE,SUM(K$36:K$37),0)</f>
        <v>509</v>
      </c>
      <c r="L38" s="52">
        <f>IF('BREAK-EVEN CALCULATOR'!$J$12=TRUE,SUM(L$36:L$37),0)</f>
        <v>560</v>
      </c>
      <c r="M38" s="52">
        <f>IF('BREAK-EVEN CALCULATOR'!$J$12=TRUE,SUM(M$36:M$37),0)</f>
        <v>611</v>
      </c>
      <c r="N38" s="52">
        <f>IF('BREAK-EVEN CALCULATOR'!$J$12=TRUE,SUM(N$36:N$37),0)</f>
        <v>662</v>
      </c>
      <c r="O38" s="52">
        <f>IF('BREAK-EVEN CALCULATOR'!$J$12=TRUE,SUM(O$36:O$37),0)</f>
        <v>713</v>
      </c>
      <c r="P38" s="52">
        <f>IF('BREAK-EVEN CALCULATOR'!$J$12=TRUE,SUM(P$36:P$37),0)</f>
        <v>764</v>
      </c>
      <c r="Q38" s="52">
        <f>IF('BREAK-EVEN CALCULATOR'!$J$12=TRUE,SUM(Q$36:Q$37),0)</f>
        <v>815</v>
      </c>
      <c r="R38" s="52">
        <f>IF('BREAK-EVEN CALCULATOR'!$J$12=TRUE,SUM(R$36:R$37),0)</f>
        <v>866</v>
      </c>
      <c r="S38" s="52">
        <f>IF('BREAK-EVEN CALCULATOR'!$J$12=TRUE,SUM(S$36:S$37),0)</f>
        <v>917</v>
      </c>
      <c r="T38" s="52">
        <f>IF('BREAK-EVEN CALCULATOR'!$J$12=TRUE,SUM(T$36:T$37),0)</f>
        <v>968</v>
      </c>
      <c r="U38" s="52">
        <f>IF('BREAK-EVEN CALCULATOR'!$J$12=TRUE,SUM(U$36:U$37),0)</f>
        <v>1019</v>
      </c>
      <c r="V38" s="52">
        <f>IF('BREAK-EVEN CALCULATOR'!$J$12=TRUE,SUM(V$36:V$37),0)</f>
        <v>1070</v>
      </c>
      <c r="W38" s="52">
        <f>IF('BREAK-EVEN CALCULATOR'!$J$12=TRUE,SUM(W$36:W$37),0)</f>
        <v>1121</v>
      </c>
      <c r="X38" s="52">
        <f>IF('BREAK-EVEN CALCULATOR'!$J$12=TRUE,SUM(X$36:X$37),0)</f>
        <v>1172</v>
      </c>
      <c r="Y38" s="52">
        <f>IF('BREAK-EVEN CALCULATOR'!$J$12=TRUE,SUM(Y$36:Y$37),0)</f>
        <v>1223</v>
      </c>
      <c r="Z38" s="52">
        <f>IF('BREAK-EVEN CALCULATOR'!$J$12=TRUE,SUM(Z$36:Z$37),0)</f>
        <v>1274</v>
      </c>
      <c r="AA38" s="52">
        <f>IF('BREAK-EVEN CALCULATOR'!$J$12=TRUE,SUM(AA$36:AA$37),0)</f>
        <v>1325</v>
      </c>
      <c r="AB38" s="52">
        <f>IF('BREAK-EVEN CALCULATOR'!$J$12=TRUE,SUM(AB$36:AB$37),0)</f>
        <v>1376</v>
      </c>
      <c r="AC38" s="52">
        <f>IF('BREAK-EVEN CALCULATOR'!$J$12=TRUE,SUM(AC$36:AC$37),0)</f>
        <v>1427</v>
      </c>
      <c r="AD38" s="52">
        <f>IF('BREAK-EVEN CALCULATOR'!$J$12=TRUE,SUM(AD$36:AD$37),0)</f>
        <v>1478</v>
      </c>
      <c r="AE38" s="52">
        <f>IF('BREAK-EVEN CALCULATOR'!$J$12=TRUE,SUM(AE$36:AE$37),0)</f>
        <v>1529</v>
      </c>
      <c r="AF38" s="52">
        <f>IF('BREAK-EVEN CALCULATOR'!$J$12=TRUE,SUM(AF$36:AF$37),0)</f>
        <v>1580</v>
      </c>
      <c r="AG38" s="52">
        <f>IF('BREAK-EVEN CALCULATOR'!$J$12=TRUE,SUM(AG$36:AG$37),0)</f>
        <v>1631</v>
      </c>
      <c r="AH38" s="52">
        <f>IF('BREAK-EVEN CALCULATOR'!$J$12=TRUE,SUM(AH$36:AH$37),0)</f>
        <v>1682</v>
      </c>
      <c r="AI38" s="52">
        <f>IF('BREAK-EVEN CALCULATOR'!$J$12=TRUE,SUM(AI$36:AI$37),0)</f>
        <v>1733</v>
      </c>
      <c r="AJ38" s="52">
        <f>IF('BREAK-EVEN CALCULATOR'!$J$12=TRUE,SUM(AJ$36:AJ$37),0)</f>
        <v>1784</v>
      </c>
      <c r="AK38" s="52">
        <f>IF('BREAK-EVEN CALCULATOR'!$J$12=TRUE,SUM(AK$36:AK$37),0)</f>
        <v>1835</v>
      </c>
      <c r="AL38" s="52">
        <f>IF('BREAK-EVEN CALCULATOR'!$J$12=TRUE,SUM(AL$36:AL$37),0)</f>
        <v>1886</v>
      </c>
      <c r="AM38" s="52">
        <f>IF('BREAK-EVEN CALCULATOR'!$J$12=TRUE,SUM(AM$36:AM$37),0)</f>
        <v>1937</v>
      </c>
      <c r="AN38" s="52">
        <f>IF('BREAK-EVEN CALCULATOR'!$J$12=TRUE,SUM(AN$36:AN$37),0)</f>
        <v>1988</v>
      </c>
      <c r="AO38" s="52">
        <f>IF('BREAK-EVEN CALCULATOR'!$J$12=TRUE,SUM(AO$36:AO$37),0)</f>
        <v>2039</v>
      </c>
      <c r="AP38" s="52">
        <f>IF('BREAK-EVEN CALCULATOR'!$J$12=TRUE,SUM(AP$36:AP$37),0)</f>
        <v>2090</v>
      </c>
      <c r="AQ38" s="52">
        <f>IF('BREAK-EVEN CALCULATOR'!$J$12=TRUE,SUM(AQ$36:AQ$37),0)</f>
        <v>2141</v>
      </c>
      <c r="AR38" s="52">
        <f>IF('BREAK-EVEN CALCULATOR'!$J$12=TRUE,SUM(AR$36:AR$37),0)</f>
        <v>2192</v>
      </c>
      <c r="AS38" s="52">
        <f>IF('BREAK-EVEN CALCULATOR'!$J$12=TRUE,SUM(AS$36:AS$37),0)</f>
        <v>2243</v>
      </c>
      <c r="AT38" s="52">
        <f>IF('BREAK-EVEN CALCULATOR'!$J$12=TRUE,SUM(AT$36:AT$37),0)</f>
        <v>2294</v>
      </c>
      <c r="AU38" s="52">
        <f>IF('BREAK-EVEN CALCULATOR'!$J$12=TRUE,SUM(AU$36:AU$37),0)</f>
        <v>2345</v>
      </c>
      <c r="AV38" s="52">
        <f>IF('BREAK-EVEN CALCULATOR'!$J$12=TRUE,SUM(AV$36:AV$37),0)</f>
        <v>2396</v>
      </c>
      <c r="AW38" s="52">
        <f>IF('BREAK-EVEN CALCULATOR'!$J$12=TRUE,SUM(AW$36:AW$37),0)</f>
        <v>2447</v>
      </c>
      <c r="AX38" s="52">
        <f>IF('BREAK-EVEN CALCULATOR'!$J$12=TRUE,SUM(AX$36:AX$37),0)</f>
        <v>2498</v>
      </c>
      <c r="AY38" s="52">
        <f>IF('BREAK-EVEN CALCULATOR'!$J$12=TRUE,SUM(AY$36:AY$37),0)</f>
        <v>2549</v>
      </c>
      <c r="AZ38" s="52">
        <f>IF('BREAK-EVEN CALCULATOR'!$J$12=TRUE,SUM(AZ$36:AZ$37),0)</f>
        <v>2600</v>
      </c>
      <c r="BA38" s="52">
        <f>IF('BREAK-EVEN CALCULATOR'!$J$12=TRUE,SUM(BA$36:BA$37),0)</f>
        <v>2651</v>
      </c>
      <c r="BB38" s="52">
        <f>IF('BREAK-EVEN CALCULATOR'!$J$12=TRUE,SUM(BB$36:BB$37),0)</f>
        <v>2702</v>
      </c>
      <c r="BC38" s="52">
        <f>IF('BREAK-EVEN CALCULATOR'!$J$12=TRUE,SUM(BC$36:BC$37),0)</f>
        <v>2753</v>
      </c>
      <c r="BD38" s="52">
        <f>IF('BREAK-EVEN CALCULATOR'!$J$12=TRUE,SUM(BD$36:BD$37),0)</f>
        <v>2804</v>
      </c>
      <c r="BE38" s="52">
        <f>IF('BREAK-EVEN CALCULATOR'!$J$12=TRUE,SUM(BE$36:BE$37),0)</f>
        <v>2855</v>
      </c>
      <c r="BF38" s="52">
        <f>IF('BREAK-EVEN CALCULATOR'!$J$12=TRUE,SUM(BF$36:BF$37),0)</f>
        <v>2906</v>
      </c>
      <c r="BG38" s="52">
        <f>IF('BREAK-EVEN CALCULATOR'!$J$12=TRUE,SUM(BG$36:BG$37),0)</f>
        <v>2957</v>
      </c>
      <c r="BH38" s="52">
        <f>IF('BREAK-EVEN CALCULATOR'!$J$12=TRUE,SUM(BH$36:BH$37),0)</f>
        <v>3008</v>
      </c>
      <c r="BI38" s="52">
        <f>IF('BREAK-EVEN CALCULATOR'!$J$12=TRUE,SUM(BI$36:BI$37),0)</f>
        <v>3059</v>
      </c>
      <c r="BJ38" s="52">
        <f>IF('BREAK-EVEN CALCULATOR'!$J$12=TRUE,SUM(BJ$36:BJ$37),0)</f>
        <v>3110</v>
      </c>
      <c r="BK38" s="52">
        <f>IF('BREAK-EVEN CALCULATOR'!$J$12=TRUE,SUM(BK$36:BK$37),0)</f>
        <v>3161</v>
      </c>
      <c r="BL38" s="52">
        <f>IF('BREAK-EVEN CALCULATOR'!$J$12=TRUE,SUM(BL$36:BL$37),0)</f>
        <v>3212</v>
      </c>
      <c r="BM38" s="52">
        <f>IF('BREAK-EVEN CALCULATOR'!$J$12=TRUE,SUM(BM$36:BM$37),0)</f>
        <v>3263</v>
      </c>
      <c r="BN38" s="52">
        <f>IF('BREAK-EVEN CALCULATOR'!$J$12=TRUE,SUM(BN$36:BN$37),0)</f>
        <v>3314</v>
      </c>
      <c r="BO38" s="52">
        <f>IF('BREAK-EVEN CALCULATOR'!$J$12=TRUE,SUM(BO$36:BO$37),0)</f>
        <v>3365</v>
      </c>
      <c r="BP38" s="52">
        <f>IF('BREAK-EVEN CALCULATOR'!$J$12=TRUE,SUM(BP$36:BP$37),0)</f>
        <v>3416</v>
      </c>
      <c r="BQ38" s="52">
        <f>IF('BREAK-EVEN CALCULATOR'!$J$12=TRUE,SUM(BQ$36:BQ$37),0)</f>
        <v>3467</v>
      </c>
      <c r="BR38" s="52">
        <f>IF('BREAK-EVEN CALCULATOR'!$J$12=TRUE,SUM(BR$36:BR$37),0)</f>
        <v>3518</v>
      </c>
      <c r="BS38" s="52">
        <f>IF('BREAK-EVEN CALCULATOR'!$J$12=TRUE,SUM(BS$36:BS$37),0)</f>
        <v>3569</v>
      </c>
      <c r="BT38" s="52">
        <f>IF('BREAK-EVEN CALCULATOR'!$J$12=TRUE,SUM(BT$36:BT$37),0)</f>
        <v>3620</v>
      </c>
      <c r="BU38" s="52">
        <f>IF('BREAK-EVEN CALCULATOR'!$J$12=TRUE,SUM(BU$36:BU$37),0)</f>
        <v>3671</v>
      </c>
      <c r="BV38" s="52">
        <f>IF('BREAK-EVEN CALCULATOR'!$J$12=TRUE,SUM(BV$36:BV$37),0)</f>
        <v>3722</v>
      </c>
      <c r="BW38" s="52">
        <f>IF('BREAK-EVEN CALCULATOR'!$J$12=TRUE,SUM(BW$36:BW$37),0)</f>
        <v>3773</v>
      </c>
      <c r="BX38" s="52">
        <f>IF('BREAK-EVEN CALCULATOR'!$J$12=TRUE,SUM(BX$36:BX$37),0)</f>
        <v>3824</v>
      </c>
      <c r="BY38" s="52">
        <f>IF('BREAK-EVEN CALCULATOR'!$J$12=TRUE,SUM(BY$36:BY$37),0)</f>
        <v>3875</v>
      </c>
      <c r="BZ38" s="52">
        <f>IF('BREAK-EVEN CALCULATOR'!$J$12=TRUE,SUM(BZ$36:BZ$37),0)</f>
        <v>3926</v>
      </c>
      <c r="CA38" s="52">
        <f>IF('BREAK-EVEN CALCULATOR'!$J$12=TRUE,SUM(CA$36:CA$37),0)</f>
        <v>3977</v>
      </c>
      <c r="CB38" s="52">
        <f>IF('BREAK-EVEN CALCULATOR'!$J$12=TRUE,SUM(CB$36:CB$37),0)</f>
        <v>4028</v>
      </c>
      <c r="CC38" s="52">
        <f>IF('BREAK-EVEN CALCULATOR'!$J$12=TRUE,SUM(CC$36:CC$37),0)</f>
        <v>4079</v>
      </c>
      <c r="CD38" s="52">
        <f>IF('BREAK-EVEN CALCULATOR'!$J$12=TRUE,SUM(CD$36:CD$37),0)</f>
        <v>4130</v>
      </c>
      <c r="CE38" s="52">
        <f>IF('BREAK-EVEN CALCULATOR'!$J$12=TRUE,SUM(CE$36:CE$37),0)</f>
        <v>4181</v>
      </c>
      <c r="CF38" s="52">
        <f>IF('BREAK-EVEN CALCULATOR'!$J$12=TRUE,SUM(CF$36:CF$37),0)</f>
        <v>4232</v>
      </c>
      <c r="CG38" s="52">
        <f>IF('BREAK-EVEN CALCULATOR'!$J$12=TRUE,SUM(CG$36:CG$37),0)</f>
        <v>4283</v>
      </c>
      <c r="CH38" s="52">
        <f>IF('BREAK-EVEN CALCULATOR'!$J$12=TRUE,SUM(CH$36:CH$37),0)</f>
        <v>4334</v>
      </c>
      <c r="CI38" s="52">
        <f>IF('BREAK-EVEN CALCULATOR'!$J$12=TRUE,SUM(CI$36:CI$37),0)</f>
        <v>4385</v>
      </c>
      <c r="CJ38" s="52">
        <f>IF('BREAK-EVEN CALCULATOR'!$J$12=TRUE,SUM(CJ$36:CJ$37),0)</f>
        <v>4436</v>
      </c>
      <c r="CK38" s="52">
        <f>IF('BREAK-EVEN CALCULATOR'!$J$12=TRUE,SUM(CK$36:CK$37),0)</f>
        <v>4487</v>
      </c>
      <c r="CL38" s="52">
        <f>IF('BREAK-EVEN CALCULATOR'!$J$12=TRUE,SUM(CL$36:CL$37),0)</f>
        <v>4538</v>
      </c>
      <c r="CM38" s="52">
        <f>IF('BREAK-EVEN CALCULATOR'!$J$12=TRUE,SUM(CM$36:CM$37),0)</f>
        <v>4589</v>
      </c>
      <c r="CN38" s="52">
        <f>IF('BREAK-EVEN CALCULATOR'!$J$12=TRUE,SUM(CN$36:CN$37),0)</f>
        <v>4640</v>
      </c>
      <c r="CO38" s="52">
        <f>IF('BREAK-EVEN CALCULATOR'!$J$12=TRUE,SUM(CO$36:CO$37),0)</f>
        <v>4691</v>
      </c>
      <c r="CP38" s="52">
        <f>IF('BREAK-EVEN CALCULATOR'!$J$12=TRUE,SUM(CP$36:CP$37),0)</f>
        <v>4742</v>
      </c>
      <c r="CQ38" s="52">
        <f>IF('BREAK-EVEN CALCULATOR'!$J$12=TRUE,SUM(CQ$36:CQ$37),0)</f>
        <v>4793</v>
      </c>
      <c r="CR38" s="52">
        <f>IF('BREAK-EVEN CALCULATOR'!$J$12=TRUE,SUM(CR$36:CR$37),0)</f>
        <v>4844</v>
      </c>
      <c r="CS38" s="52">
        <f>IF('BREAK-EVEN CALCULATOR'!$J$12=TRUE,SUM(CS$36:CS$37),0)</f>
        <v>4895</v>
      </c>
      <c r="CT38" s="52">
        <f>IF('BREAK-EVEN CALCULATOR'!$J$12=TRUE,SUM(CT$36:CT$37),0)</f>
        <v>4946</v>
      </c>
      <c r="CU38" s="52">
        <f>IF('BREAK-EVEN CALCULATOR'!$J$12=TRUE,SUM(CU$36:CU$37),0)</f>
        <v>4997</v>
      </c>
      <c r="CV38" s="52">
        <f>IF('BREAK-EVEN CALCULATOR'!$J$12=TRUE,SUM(CV$36:CV$37),0)</f>
        <v>5048</v>
      </c>
      <c r="CW38" s="52">
        <f>IF('BREAK-EVEN CALCULATOR'!$J$12=TRUE,SUM(CW$36:CW$37),0)</f>
        <v>5099</v>
      </c>
    </row>
    <row r="39" spans="1:101" ht="16" x14ac:dyDescent="0.2">
      <c r="A39" s="51" t="s">
        <v>59</v>
      </c>
      <c r="B39" s="48">
        <f>IF('BREAK-EVEN CALCULATOR'!$J$12=TRUE,B$38/'BREAK-EVEN CALCULATOR'!$D$21,0)</f>
        <v>2.7777777777777777</v>
      </c>
      <c r="C39" s="48">
        <f>IF('BREAK-EVEN CALCULATOR'!$J$12=TRUE,C$38/'BREAK-EVEN CALCULATOR'!$D$21,0)</f>
        <v>5.6111111111111107</v>
      </c>
      <c r="D39" s="48">
        <f>IF('BREAK-EVEN CALCULATOR'!$J$12=TRUE,D$38/'BREAK-EVEN CALCULATOR'!$D$21,0)</f>
        <v>8.4444444444444446</v>
      </c>
      <c r="E39" s="48">
        <f>IF('BREAK-EVEN CALCULATOR'!$J$12=TRUE,E$38/'BREAK-EVEN CALCULATOR'!$D$21,0)</f>
        <v>11.277777777777779</v>
      </c>
      <c r="F39" s="48">
        <f>IF('BREAK-EVEN CALCULATOR'!$J$12=TRUE,F$38/'BREAK-EVEN CALCULATOR'!$D$21,0)</f>
        <v>14.111111111111111</v>
      </c>
      <c r="G39" s="48">
        <f>IF('BREAK-EVEN CALCULATOR'!$J$12=TRUE,G$38/'BREAK-EVEN CALCULATOR'!$D$21,0)</f>
        <v>16.944444444444443</v>
      </c>
      <c r="H39" s="48">
        <f>IF('BREAK-EVEN CALCULATOR'!$J$12=TRUE,H$38/'BREAK-EVEN CALCULATOR'!$D$21,0)</f>
        <v>19.777777777777779</v>
      </c>
      <c r="I39" s="48">
        <f>IF('BREAK-EVEN CALCULATOR'!$J$12=TRUE,I$38/'BREAK-EVEN CALCULATOR'!$D$21,0)</f>
        <v>22.611111111111111</v>
      </c>
      <c r="J39" s="48">
        <f>IF('BREAK-EVEN CALCULATOR'!$J$12=TRUE,J$38/'BREAK-EVEN CALCULATOR'!$D$21,0)</f>
        <v>25.444444444444443</v>
      </c>
      <c r="K39" s="48">
        <f>IF('BREAK-EVEN CALCULATOR'!$J$12=TRUE,K$38/'BREAK-EVEN CALCULATOR'!$D$21,0)</f>
        <v>28.277777777777779</v>
      </c>
      <c r="L39" s="48">
        <f>IF('BREAK-EVEN CALCULATOR'!$J$12=TRUE,L$38/'BREAK-EVEN CALCULATOR'!$D$21,0)</f>
        <v>31.111111111111111</v>
      </c>
      <c r="M39" s="48">
        <f>IF('BREAK-EVEN CALCULATOR'!$J$12=TRUE,M$38/'BREAK-EVEN CALCULATOR'!$D$21,0)</f>
        <v>33.944444444444443</v>
      </c>
      <c r="N39" s="48">
        <f>IF('BREAK-EVEN CALCULATOR'!$J$12=TRUE,N$38/'BREAK-EVEN CALCULATOR'!$D$21,0)</f>
        <v>36.777777777777779</v>
      </c>
      <c r="O39" s="48">
        <f>IF('BREAK-EVEN CALCULATOR'!$J$12=TRUE,O$38/'BREAK-EVEN CALCULATOR'!$D$21,0)</f>
        <v>39.611111111111114</v>
      </c>
      <c r="P39" s="48">
        <f>IF('BREAK-EVEN CALCULATOR'!$J$12=TRUE,P$38/'BREAK-EVEN CALCULATOR'!$D$21,0)</f>
        <v>42.444444444444443</v>
      </c>
      <c r="Q39" s="48">
        <f>IF('BREAK-EVEN CALCULATOR'!$J$12=TRUE,Q$38/'BREAK-EVEN CALCULATOR'!$D$21,0)</f>
        <v>45.277777777777779</v>
      </c>
      <c r="R39" s="48">
        <f>IF('BREAK-EVEN CALCULATOR'!$J$12=TRUE,R$38/'BREAK-EVEN CALCULATOR'!$D$21,0)</f>
        <v>48.111111111111114</v>
      </c>
      <c r="S39" s="48">
        <f>IF('BREAK-EVEN CALCULATOR'!$J$12=TRUE,S$38/'BREAK-EVEN CALCULATOR'!$D$21,0)</f>
        <v>50.944444444444443</v>
      </c>
      <c r="T39" s="48">
        <f>IF('BREAK-EVEN CALCULATOR'!$J$12=TRUE,T$38/'BREAK-EVEN CALCULATOR'!$D$21,0)</f>
        <v>53.777777777777779</v>
      </c>
      <c r="U39" s="48">
        <f>IF('BREAK-EVEN CALCULATOR'!$J$12=TRUE,U$38/'BREAK-EVEN CALCULATOR'!$D$21,0)</f>
        <v>56.611111111111114</v>
      </c>
      <c r="V39" s="48">
        <f>IF('BREAK-EVEN CALCULATOR'!$J$12=TRUE,V$38/'BREAK-EVEN CALCULATOR'!$D$21,0)</f>
        <v>59.444444444444443</v>
      </c>
      <c r="W39" s="48">
        <f>IF('BREAK-EVEN CALCULATOR'!$J$12=TRUE,W$38/'BREAK-EVEN CALCULATOR'!$D$21,0)</f>
        <v>62.277777777777779</v>
      </c>
      <c r="X39" s="48">
        <f>IF('BREAK-EVEN CALCULATOR'!$J$12=TRUE,X$38/'BREAK-EVEN CALCULATOR'!$D$21,0)</f>
        <v>65.111111111111114</v>
      </c>
      <c r="Y39" s="48">
        <f>IF('BREAK-EVEN CALCULATOR'!$J$12=TRUE,Y$38/'BREAK-EVEN CALCULATOR'!$D$21,0)</f>
        <v>67.944444444444443</v>
      </c>
      <c r="Z39" s="48">
        <f>IF('BREAK-EVEN CALCULATOR'!$J$12=TRUE,Z$38/'BREAK-EVEN CALCULATOR'!$D$21,0)</f>
        <v>70.777777777777771</v>
      </c>
      <c r="AA39" s="48">
        <f>IF('BREAK-EVEN CALCULATOR'!$J$12=TRUE,AA$38/'BREAK-EVEN CALCULATOR'!$D$21,0)</f>
        <v>73.611111111111114</v>
      </c>
      <c r="AB39" s="48">
        <f>IF('BREAK-EVEN CALCULATOR'!$J$12=TRUE,AB$38/'BREAK-EVEN CALCULATOR'!$D$21,0)</f>
        <v>76.444444444444443</v>
      </c>
      <c r="AC39" s="48">
        <f>IF('BREAK-EVEN CALCULATOR'!$J$12=TRUE,AC$38/'BREAK-EVEN CALCULATOR'!$D$21,0)</f>
        <v>79.277777777777771</v>
      </c>
      <c r="AD39" s="48">
        <f>IF('BREAK-EVEN CALCULATOR'!$J$12=TRUE,AD$38/'BREAK-EVEN CALCULATOR'!$D$21,0)</f>
        <v>82.111111111111114</v>
      </c>
      <c r="AE39" s="48">
        <f>IF('BREAK-EVEN CALCULATOR'!$J$12=TRUE,AE$38/'BREAK-EVEN CALCULATOR'!$D$21,0)</f>
        <v>84.944444444444443</v>
      </c>
      <c r="AF39" s="48">
        <f>IF('BREAK-EVEN CALCULATOR'!$J$12=TRUE,AF$38/'BREAK-EVEN CALCULATOR'!$D$21,0)</f>
        <v>87.777777777777771</v>
      </c>
      <c r="AG39" s="48">
        <f>IF('BREAK-EVEN CALCULATOR'!$J$12=TRUE,AG$38/'BREAK-EVEN CALCULATOR'!$D$21,0)</f>
        <v>90.611111111111114</v>
      </c>
      <c r="AH39" s="48">
        <f>IF('BREAK-EVEN CALCULATOR'!$J$12=TRUE,AH$38/'BREAK-EVEN CALCULATOR'!$D$21,0)</f>
        <v>93.444444444444443</v>
      </c>
      <c r="AI39" s="48">
        <f>IF('BREAK-EVEN CALCULATOR'!$J$12=TRUE,AI$38/'BREAK-EVEN CALCULATOR'!$D$21,0)</f>
        <v>96.277777777777771</v>
      </c>
      <c r="AJ39" s="48">
        <f>IF('BREAK-EVEN CALCULATOR'!$J$12=TRUE,AJ$38/'BREAK-EVEN CALCULATOR'!$D$21,0)</f>
        <v>99.111111111111114</v>
      </c>
      <c r="AK39" s="48">
        <f>IF('BREAK-EVEN CALCULATOR'!$J$12=TRUE,AK$38/'BREAK-EVEN CALCULATOR'!$D$21,0)</f>
        <v>101.94444444444444</v>
      </c>
      <c r="AL39" s="48">
        <f>IF('BREAK-EVEN CALCULATOR'!$J$12=TRUE,AL$38/'BREAK-EVEN CALCULATOR'!$D$21,0)</f>
        <v>104.77777777777777</v>
      </c>
      <c r="AM39" s="48">
        <f>IF('BREAK-EVEN CALCULATOR'!$J$12=TRUE,AM$38/'BREAK-EVEN CALCULATOR'!$D$21,0)</f>
        <v>107.61111111111111</v>
      </c>
      <c r="AN39" s="48">
        <f>IF('BREAK-EVEN CALCULATOR'!$J$12=TRUE,AN$38/'BREAK-EVEN CALCULATOR'!$D$21,0)</f>
        <v>110.44444444444444</v>
      </c>
      <c r="AO39" s="48">
        <f>IF('BREAK-EVEN CALCULATOR'!$J$12=TRUE,AO$38/'BREAK-EVEN CALCULATOR'!$D$21,0)</f>
        <v>113.27777777777777</v>
      </c>
      <c r="AP39" s="48">
        <f>IF('BREAK-EVEN CALCULATOR'!$J$12=TRUE,AP$38/'BREAK-EVEN CALCULATOR'!$D$21,0)</f>
        <v>116.11111111111111</v>
      </c>
      <c r="AQ39" s="48">
        <f>IF('BREAK-EVEN CALCULATOR'!$J$12=TRUE,AQ$38/'BREAK-EVEN CALCULATOR'!$D$21,0)</f>
        <v>118.94444444444444</v>
      </c>
      <c r="AR39" s="48">
        <f>IF('BREAK-EVEN CALCULATOR'!$J$12=TRUE,AR$38/'BREAK-EVEN CALCULATOR'!$D$21,0)</f>
        <v>121.77777777777777</v>
      </c>
      <c r="AS39" s="48">
        <f>IF('BREAK-EVEN CALCULATOR'!$J$12=TRUE,AS$38/'BREAK-EVEN CALCULATOR'!$D$21,0)</f>
        <v>124.61111111111111</v>
      </c>
      <c r="AT39" s="48">
        <f>IF('BREAK-EVEN CALCULATOR'!$J$12=TRUE,AT$38/'BREAK-EVEN CALCULATOR'!$D$21,0)</f>
        <v>127.44444444444444</v>
      </c>
      <c r="AU39" s="48">
        <f>IF('BREAK-EVEN CALCULATOR'!$J$12=TRUE,AU$38/'BREAK-EVEN CALCULATOR'!$D$21,0)</f>
        <v>130.27777777777777</v>
      </c>
      <c r="AV39" s="48">
        <f>IF('BREAK-EVEN CALCULATOR'!$J$12=TRUE,AV$38/'BREAK-EVEN CALCULATOR'!$D$21,0)</f>
        <v>133.11111111111111</v>
      </c>
      <c r="AW39" s="48">
        <f>IF('BREAK-EVEN CALCULATOR'!$J$12=TRUE,AW$38/'BREAK-EVEN CALCULATOR'!$D$21,0)</f>
        <v>135.94444444444446</v>
      </c>
      <c r="AX39" s="48">
        <f>IF('BREAK-EVEN CALCULATOR'!$J$12=TRUE,AX$38/'BREAK-EVEN CALCULATOR'!$D$21,0)</f>
        <v>138.77777777777777</v>
      </c>
      <c r="AY39" s="48">
        <f>IF('BREAK-EVEN CALCULATOR'!$J$12=TRUE,AY$38/'BREAK-EVEN CALCULATOR'!$D$21,0)</f>
        <v>141.61111111111111</v>
      </c>
      <c r="AZ39" s="48">
        <f>IF('BREAK-EVEN CALCULATOR'!$J$12=TRUE,AZ$38/'BREAK-EVEN CALCULATOR'!$D$21,0)</f>
        <v>144.44444444444446</v>
      </c>
      <c r="BA39" s="48">
        <f>IF('BREAK-EVEN CALCULATOR'!$J$12=TRUE,BA$38/'BREAK-EVEN CALCULATOR'!$D$21,0)</f>
        <v>147.27777777777777</v>
      </c>
      <c r="BB39" s="48">
        <f>IF('BREAK-EVEN CALCULATOR'!$J$12=TRUE,BB$38/'BREAK-EVEN CALCULATOR'!$D$21,0)</f>
        <v>150.11111111111111</v>
      </c>
      <c r="BC39" s="48">
        <f>IF('BREAK-EVEN CALCULATOR'!$J$12=TRUE,BC$38/'BREAK-EVEN CALCULATOR'!$D$21,0)</f>
        <v>152.94444444444446</v>
      </c>
      <c r="BD39" s="48">
        <f>IF('BREAK-EVEN CALCULATOR'!$J$12=TRUE,BD$38/'BREAK-EVEN CALCULATOR'!$D$21,0)</f>
        <v>155.77777777777777</v>
      </c>
      <c r="BE39" s="48">
        <f>IF('BREAK-EVEN CALCULATOR'!$J$12=TRUE,BE$38/'BREAK-EVEN CALCULATOR'!$D$21,0)</f>
        <v>158.61111111111111</v>
      </c>
      <c r="BF39" s="48">
        <f>IF('BREAK-EVEN CALCULATOR'!$J$12=TRUE,BF$38/'BREAK-EVEN CALCULATOR'!$D$21,0)</f>
        <v>161.44444444444446</v>
      </c>
      <c r="BG39" s="48">
        <f>IF('BREAK-EVEN CALCULATOR'!$J$12=TRUE,BG$38/'BREAK-EVEN CALCULATOR'!$D$21,0)</f>
        <v>164.27777777777777</v>
      </c>
      <c r="BH39" s="48">
        <f>IF('BREAK-EVEN CALCULATOR'!$J$12=TRUE,BH$38/'BREAK-EVEN CALCULATOR'!$D$21,0)</f>
        <v>167.11111111111111</v>
      </c>
      <c r="BI39" s="48">
        <f>IF('BREAK-EVEN CALCULATOR'!$J$12=TRUE,BI$38/'BREAK-EVEN CALCULATOR'!$D$21,0)</f>
        <v>169.94444444444446</v>
      </c>
      <c r="BJ39" s="48">
        <f>IF('BREAK-EVEN CALCULATOR'!$J$12=TRUE,BJ$38/'BREAK-EVEN CALCULATOR'!$D$21,0)</f>
        <v>172.77777777777777</v>
      </c>
      <c r="BK39" s="48">
        <f>IF('BREAK-EVEN CALCULATOR'!$J$12=TRUE,BK$38/'BREAK-EVEN CALCULATOR'!$D$21,0)</f>
        <v>175.61111111111111</v>
      </c>
      <c r="BL39" s="48">
        <f>IF('BREAK-EVEN CALCULATOR'!$J$12=TRUE,BL$38/'BREAK-EVEN CALCULATOR'!$D$21,0)</f>
        <v>178.44444444444446</v>
      </c>
      <c r="BM39" s="48">
        <f>IF('BREAK-EVEN CALCULATOR'!$J$12=TRUE,BM$38/'BREAK-EVEN CALCULATOR'!$D$21,0)</f>
        <v>181.27777777777777</v>
      </c>
      <c r="BN39" s="48">
        <f>IF('BREAK-EVEN CALCULATOR'!$J$12=TRUE,BN$38/'BREAK-EVEN CALCULATOR'!$D$21,0)</f>
        <v>184.11111111111111</v>
      </c>
      <c r="BO39" s="48">
        <f>IF('BREAK-EVEN CALCULATOR'!$J$12=TRUE,BO$38/'BREAK-EVEN CALCULATOR'!$D$21,0)</f>
        <v>186.94444444444446</v>
      </c>
      <c r="BP39" s="48">
        <f>IF('BREAK-EVEN CALCULATOR'!$J$12=TRUE,BP$38/'BREAK-EVEN CALCULATOR'!$D$21,0)</f>
        <v>189.77777777777777</v>
      </c>
      <c r="BQ39" s="48">
        <f>IF('BREAK-EVEN CALCULATOR'!$J$12=TRUE,BQ$38/'BREAK-EVEN CALCULATOR'!$D$21,0)</f>
        <v>192.61111111111111</v>
      </c>
      <c r="BR39" s="48">
        <f>IF('BREAK-EVEN CALCULATOR'!$J$12=TRUE,BR$38/'BREAK-EVEN CALCULATOR'!$D$21,0)</f>
        <v>195.44444444444446</v>
      </c>
      <c r="BS39" s="48">
        <f>IF('BREAK-EVEN CALCULATOR'!$J$12=TRUE,BS$38/'BREAK-EVEN CALCULATOR'!$D$21,0)</f>
        <v>198.27777777777777</v>
      </c>
      <c r="BT39" s="48">
        <f>IF('BREAK-EVEN CALCULATOR'!$J$12=TRUE,BT$38/'BREAK-EVEN CALCULATOR'!$D$21,0)</f>
        <v>201.11111111111111</v>
      </c>
      <c r="BU39" s="48">
        <f>IF('BREAK-EVEN CALCULATOR'!$J$12=TRUE,BU$38/'BREAK-EVEN CALCULATOR'!$D$21,0)</f>
        <v>203.94444444444446</v>
      </c>
      <c r="BV39" s="48">
        <f>IF('BREAK-EVEN CALCULATOR'!$J$12=TRUE,BV$38/'BREAK-EVEN CALCULATOR'!$D$21,0)</f>
        <v>206.77777777777777</v>
      </c>
      <c r="BW39" s="48">
        <f>IF('BREAK-EVEN CALCULATOR'!$J$12=TRUE,BW$38/'BREAK-EVEN CALCULATOR'!$D$21,0)</f>
        <v>209.61111111111111</v>
      </c>
      <c r="BX39" s="48">
        <f>IF('BREAK-EVEN CALCULATOR'!$J$12=TRUE,BX$38/'BREAK-EVEN CALCULATOR'!$D$21,0)</f>
        <v>212.44444444444446</v>
      </c>
      <c r="BY39" s="48">
        <f>IF('BREAK-EVEN CALCULATOR'!$J$12=TRUE,BY$38/'BREAK-EVEN CALCULATOR'!$D$21,0)</f>
        <v>215.27777777777777</v>
      </c>
      <c r="BZ39" s="48">
        <f>IF('BREAK-EVEN CALCULATOR'!$J$12=TRUE,BZ$38/'BREAK-EVEN CALCULATOR'!$D$21,0)</f>
        <v>218.11111111111111</v>
      </c>
      <c r="CA39" s="48">
        <f>IF('BREAK-EVEN CALCULATOR'!$J$12=TRUE,CA$38/'BREAK-EVEN CALCULATOR'!$D$21,0)</f>
        <v>220.94444444444446</v>
      </c>
      <c r="CB39" s="48">
        <f>IF('BREAK-EVEN CALCULATOR'!$J$12=TRUE,CB$38/'BREAK-EVEN CALCULATOR'!$D$21,0)</f>
        <v>223.77777777777777</v>
      </c>
      <c r="CC39" s="48">
        <f>IF('BREAK-EVEN CALCULATOR'!$J$12=TRUE,CC$38/'BREAK-EVEN CALCULATOR'!$D$21,0)</f>
        <v>226.61111111111111</v>
      </c>
      <c r="CD39" s="48">
        <f>IF('BREAK-EVEN CALCULATOR'!$J$12=TRUE,CD$38/'BREAK-EVEN CALCULATOR'!$D$21,0)</f>
        <v>229.44444444444446</v>
      </c>
      <c r="CE39" s="48">
        <f>IF('BREAK-EVEN CALCULATOR'!$J$12=TRUE,CE$38/'BREAK-EVEN CALCULATOR'!$D$21,0)</f>
        <v>232.27777777777777</v>
      </c>
      <c r="CF39" s="48">
        <f>IF('BREAK-EVEN CALCULATOR'!$J$12=TRUE,CF$38/'BREAK-EVEN CALCULATOR'!$D$21,0)</f>
        <v>235.11111111111111</v>
      </c>
      <c r="CG39" s="48">
        <f>IF('BREAK-EVEN CALCULATOR'!$J$12=TRUE,CG$38/'BREAK-EVEN CALCULATOR'!$D$21,0)</f>
        <v>237.94444444444446</v>
      </c>
      <c r="CH39" s="48">
        <f>IF('BREAK-EVEN CALCULATOR'!$J$12=TRUE,CH$38/'BREAK-EVEN CALCULATOR'!$D$21,0)</f>
        <v>240.77777777777777</v>
      </c>
      <c r="CI39" s="48">
        <f>IF('BREAK-EVEN CALCULATOR'!$J$12=TRUE,CI$38/'BREAK-EVEN CALCULATOR'!$D$21,0)</f>
        <v>243.61111111111111</v>
      </c>
      <c r="CJ39" s="48">
        <f>IF('BREAK-EVEN CALCULATOR'!$J$12=TRUE,CJ$38/'BREAK-EVEN CALCULATOR'!$D$21,0)</f>
        <v>246.44444444444446</v>
      </c>
      <c r="CK39" s="48">
        <f>IF('BREAK-EVEN CALCULATOR'!$J$12=TRUE,CK$38/'BREAK-EVEN CALCULATOR'!$D$21,0)</f>
        <v>249.27777777777777</v>
      </c>
      <c r="CL39" s="48">
        <f>IF('BREAK-EVEN CALCULATOR'!$J$12=TRUE,CL$38/'BREAK-EVEN CALCULATOR'!$D$21,0)</f>
        <v>252.11111111111111</v>
      </c>
      <c r="CM39" s="48">
        <f>IF('BREAK-EVEN CALCULATOR'!$J$12=TRUE,CM$38/'BREAK-EVEN CALCULATOR'!$D$21,0)</f>
        <v>254.94444444444446</v>
      </c>
      <c r="CN39" s="48">
        <f>IF('BREAK-EVEN CALCULATOR'!$J$12=TRUE,CN$38/'BREAK-EVEN CALCULATOR'!$D$21,0)</f>
        <v>257.77777777777777</v>
      </c>
      <c r="CO39" s="48">
        <f>IF('BREAK-EVEN CALCULATOR'!$J$12=TRUE,CO$38/'BREAK-EVEN CALCULATOR'!$D$21,0)</f>
        <v>260.61111111111109</v>
      </c>
      <c r="CP39" s="48">
        <f>IF('BREAK-EVEN CALCULATOR'!$J$12=TRUE,CP$38/'BREAK-EVEN CALCULATOR'!$D$21,0)</f>
        <v>263.44444444444446</v>
      </c>
      <c r="CQ39" s="48">
        <f>IF('BREAK-EVEN CALCULATOR'!$J$12=TRUE,CQ$38/'BREAK-EVEN CALCULATOR'!$D$21,0)</f>
        <v>266.27777777777777</v>
      </c>
      <c r="CR39" s="48">
        <f>IF('BREAK-EVEN CALCULATOR'!$J$12=TRUE,CR$38/'BREAK-EVEN CALCULATOR'!$D$21,0)</f>
        <v>269.11111111111109</v>
      </c>
      <c r="CS39" s="48">
        <f>IF('BREAK-EVEN CALCULATOR'!$J$12=TRUE,CS$38/'BREAK-EVEN CALCULATOR'!$D$21,0)</f>
        <v>271.94444444444446</v>
      </c>
      <c r="CT39" s="48">
        <f>IF('BREAK-EVEN CALCULATOR'!$J$12=TRUE,CT$38/'BREAK-EVEN CALCULATOR'!$D$21,0)</f>
        <v>274.77777777777777</v>
      </c>
      <c r="CU39" s="48">
        <f>IF('BREAK-EVEN CALCULATOR'!$J$12=TRUE,CU$38/'BREAK-EVEN CALCULATOR'!$D$21,0)</f>
        <v>277.61111111111109</v>
      </c>
      <c r="CV39" s="48">
        <f>IF('BREAK-EVEN CALCULATOR'!$J$12=TRUE,CV$38/'BREAK-EVEN CALCULATOR'!$D$21,0)</f>
        <v>280.44444444444446</v>
      </c>
      <c r="CW39" s="48">
        <f>IF('BREAK-EVEN CALCULATOR'!$J$12=TRUE,CW$38/'BREAK-EVEN CALCULATOR'!$D$21,0)</f>
        <v>283.27777777777777</v>
      </c>
    </row>
    <row r="40" spans="1:101" ht="16" x14ac:dyDescent="0.2">
      <c r="A40" s="51" t="s">
        <v>57</v>
      </c>
      <c r="B40" s="54">
        <f>IF('BREAK-EVEN CALCULATOR'!$J$12=TRUE,(B$36*'BREAK-EVEN CALCULATOR'!$J$13)+(B$37*'BREAK-EVEN CALCULATOR'!$J$14),0)</f>
        <v>158.14000000000001</v>
      </c>
      <c r="C40" s="54">
        <f>IF('BREAK-EVEN CALCULATOR'!$J$12=TRUE,(C$36*'BREAK-EVEN CALCULATOR'!$J$13)+(C$37*'BREAK-EVEN CALCULATOR'!$J$14),0)</f>
        <v>319.69</v>
      </c>
      <c r="D40" s="54">
        <f>IF('BREAK-EVEN CALCULATOR'!$J$12=TRUE,(D$36*'BREAK-EVEN CALCULATOR'!$J$13)+(D$37*'BREAK-EVEN CALCULATOR'!$J$14),0)</f>
        <v>478.15000000000003</v>
      </c>
      <c r="E40" s="54">
        <f>IF('BREAK-EVEN CALCULATOR'!$J$12=TRUE,(E$36*'BREAK-EVEN CALCULATOR'!$J$13)+(E$37*'BREAK-EVEN CALCULATOR'!$J$14),0)</f>
        <v>639.70000000000005</v>
      </c>
      <c r="F40" s="54">
        <f>IF('BREAK-EVEN CALCULATOR'!$J$12=TRUE,(F$36*'BREAK-EVEN CALCULATOR'!$J$13)+(F$37*'BREAK-EVEN CALCULATOR'!$J$14),0)</f>
        <v>798.16</v>
      </c>
      <c r="G40" s="54">
        <f>IF('BREAK-EVEN CALCULATOR'!$J$12=TRUE,(G$36*'BREAK-EVEN CALCULATOR'!$J$13)+(G$37*'BREAK-EVEN CALCULATOR'!$J$14),0)</f>
        <v>959.71</v>
      </c>
      <c r="H40" s="54">
        <f>IF('BREAK-EVEN CALCULATOR'!$J$12=TRUE,(H$36*'BREAK-EVEN CALCULATOR'!$J$13)+(H$37*'BREAK-EVEN CALCULATOR'!$J$14),0)</f>
        <v>1118.17</v>
      </c>
      <c r="I40" s="54">
        <f>IF('BREAK-EVEN CALCULATOR'!$J$12=TRUE,(I$36*'BREAK-EVEN CALCULATOR'!$J$13)+(I$37*'BREAK-EVEN CALCULATOR'!$J$14),0)</f>
        <v>1279.72</v>
      </c>
      <c r="J40" s="54">
        <f>IF('BREAK-EVEN CALCULATOR'!$J$12=TRUE,(J$36*'BREAK-EVEN CALCULATOR'!$J$13)+(J$37*'BREAK-EVEN CALCULATOR'!$J$14),0)</f>
        <v>1438.18</v>
      </c>
      <c r="K40" s="54">
        <f>IF('BREAK-EVEN CALCULATOR'!$J$12=TRUE,(K$36*'BREAK-EVEN CALCULATOR'!$J$13)+(K$37*'BREAK-EVEN CALCULATOR'!$J$14),0)</f>
        <v>1599.73</v>
      </c>
      <c r="L40" s="54">
        <f>IF('BREAK-EVEN CALCULATOR'!$J$12=TRUE,(L$36*'BREAK-EVEN CALCULATOR'!$J$13)+(L$37*'BREAK-EVEN CALCULATOR'!$J$14),0)</f>
        <v>1758.19</v>
      </c>
      <c r="M40" s="54">
        <f>IF('BREAK-EVEN CALCULATOR'!$J$12=TRUE,(M$36*'BREAK-EVEN CALCULATOR'!$J$13)+(M$37*'BREAK-EVEN CALCULATOR'!$J$14),0)</f>
        <v>1919.74</v>
      </c>
      <c r="N40" s="54">
        <f>IF('BREAK-EVEN CALCULATOR'!$J$12=TRUE,(N$36*'BREAK-EVEN CALCULATOR'!$J$13)+(N$37*'BREAK-EVEN CALCULATOR'!$J$14),0)</f>
        <v>2078.1999999999998</v>
      </c>
      <c r="O40" s="54">
        <f>IF('BREAK-EVEN CALCULATOR'!$J$12=TRUE,(O$36*'BREAK-EVEN CALCULATOR'!$J$13)+(O$37*'BREAK-EVEN CALCULATOR'!$J$14),0)</f>
        <v>2239.7500000000005</v>
      </c>
      <c r="P40" s="54">
        <f>IF('BREAK-EVEN CALCULATOR'!$J$12=TRUE,(P$36*'BREAK-EVEN CALCULATOR'!$J$13)+(P$37*'BREAK-EVEN CALCULATOR'!$J$14),0)</f>
        <v>2398.21</v>
      </c>
      <c r="Q40" s="54">
        <f>IF('BREAK-EVEN CALCULATOR'!$J$12=TRUE,(Q$36*'BREAK-EVEN CALCULATOR'!$J$13)+(Q$37*'BREAK-EVEN CALCULATOR'!$J$14),0)</f>
        <v>2559.7599999999998</v>
      </c>
      <c r="R40" s="54">
        <f>IF('BREAK-EVEN CALCULATOR'!$J$12=TRUE,(R$36*'BREAK-EVEN CALCULATOR'!$J$13)+(R$37*'BREAK-EVEN CALCULATOR'!$J$14),0)</f>
        <v>2718.2200000000003</v>
      </c>
      <c r="S40" s="54">
        <f>IF('BREAK-EVEN CALCULATOR'!$J$12=TRUE,(S$36*'BREAK-EVEN CALCULATOR'!$J$13)+(S$37*'BREAK-EVEN CALCULATOR'!$J$14),0)</f>
        <v>2879.77</v>
      </c>
      <c r="T40" s="54">
        <f>IF('BREAK-EVEN CALCULATOR'!$J$12=TRUE,(T$36*'BREAK-EVEN CALCULATOR'!$J$13)+(T$37*'BREAK-EVEN CALCULATOR'!$J$14),0)</f>
        <v>3038.23</v>
      </c>
      <c r="U40" s="54">
        <f>IF('BREAK-EVEN CALCULATOR'!$J$12=TRUE,(U$36*'BREAK-EVEN CALCULATOR'!$J$13)+(U$37*'BREAK-EVEN CALCULATOR'!$J$14),0)</f>
        <v>3199.78</v>
      </c>
      <c r="V40" s="54">
        <f>IF('BREAK-EVEN CALCULATOR'!$J$12=TRUE,(V$36*'BREAK-EVEN CALCULATOR'!$J$13)+(V$37*'BREAK-EVEN CALCULATOR'!$J$14),0)</f>
        <v>3358.2400000000002</v>
      </c>
      <c r="W40" s="54">
        <f>IF('BREAK-EVEN CALCULATOR'!$J$12=TRUE,(W$36*'BREAK-EVEN CALCULATOR'!$J$13)+(W$37*'BREAK-EVEN CALCULATOR'!$J$14),0)</f>
        <v>3519.7900000000004</v>
      </c>
      <c r="X40" s="54">
        <f>IF('BREAK-EVEN CALCULATOR'!$J$12=TRUE,(X$36*'BREAK-EVEN CALCULATOR'!$J$13)+(X$37*'BREAK-EVEN CALCULATOR'!$J$14),0)</f>
        <v>3678.25</v>
      </c>
      <c r="Y40" s="54">
        <f>IF('BREAK-EVEN CALCULATOR'!$J$12=TRUE,(Y$36*'BREAK-EVEN CALCULATOR'!$J$13)+(Y$37*'BREAK-EVEN CALCULATOR'!$J$14),0)</f>
        <v>3839.7999999999997</v>
      </c>
      <c r="Z40" s="54">
        <f>IF('BREAK-EVEN CALCULATOR'!$J$12=TRUE,(Z$36*'BREAK-EVEN CALCULATOR'!$J$13)+(Z$37*'BREAK-EVEN CALCULATOR'!$J$14),0)</f>
        <v>3998.26</v>
      </c>
      <c r="AA40" s="54">
        <f>IF('BREAK-EVEN CALCULATOR'!$J$12=TRUE,(AA$36*'BREAK-EVEN CALCULATOR'!$J$13)+(AA$37*'BREAK-EVEN CALCULATOR'!$J$14),0)</f>
        <v>4159.8100000000004</v>
      </c>
      <c r="AB40" s="54">
        <f>IF('BREAK-EVEN CALCULATOR'!$J$12=TRUE,(AB$36*'BREAK-EVEN CALCULATOR'!$J$13)+(AB$37*'BREAK-EVEN CALCULATOR'!$J$14),0)</f>
        <v>4318.2700000000004</v>
      </c>
      <c r="AC40" s="54">
        <f>IF('BREAK-EVEN CALCULATOR'!$J$12=TRUE,(AC$36*'BREAK-EVEN CALCULATOR'!$J$13)+(AC$37*'BREAK-EVEN CALCULATOR'!$J$14),0)</f>
        <v>4479.8200000000006</v>
      </c>
      <c r="AD40" s="54">
        <f>IF('BREAK-EVEN CALCULATOR'!$J$12=TRUE,(AD$36*'BREAK-EVEN CALCULATOR'!$J$13)+(AD$37*'BREAK-EVEN CALCULATOR'!$J$14),0)</f>
        <v>4638.2800000000007</v>
      </c>
      <c r="AE40" s="54">
        <f>IF('BREAK-EVEN CALCULATOR'!$J$12=TRUE,(AE$36*'BREAK-EVEN CALCULATOR'!$J$13)+(AE$37*'BREAK-EVEN CALCULATOR'!$J$14),0)</f>
        <v>4799.83</v>
      </c>
      <c r="AF40" s="54">
        <f>IF('BREAK-EVEN CALCULATOR'!$J$12=TRUE,(AF$36*'BREAK-EVEN CALCULATOR'!$J$13)+(AF$37*'BREAK-EVEN CALCULATOR'!$J$14),0)</f>
        <v>4958.29</v>
      </c>
      <c r="AG40" s="54">
        <f>IF('BREAK-EVEN CALCULATOR'!$J$12=TRUE,(AG$36*'BREAK-EVEN CALCULATOR'!$J$13)+(AG$37*'BREAK-EVEN CALCULATOR'!$J$14),0)</f>
        <v>5119.84</v>
      </c>
      <c r="AH40" s="54">
        <f>IF('BREAK-EVEN CALCULATOR'!$J$12=TRUE,(AH$36*'BREAK-EVEN CALCULATOR'!$J$13)+(AH$37*'BREAK-EVEN CALCULATOR'!$J$14),0)</f>
        <v>5278.3</v>
      </c>
      <c r="AI40" s="54">
        <f>IF('BREAK-EVEN CALCULATOR'!$J$12=TRUE,(AI$36*'BREAK-EVEN CALCULATOR'!$J$13)+(AI$37*'BREAK-EVEN CALCULATOR'!$J$14),0)</f>
        <v>5439.85</v>
      </c>
      <c r="AJ40" s="54">
        <f>IF('BREAK-EVEN CALCULATOR'!$J$12=TRUE,(AJ$36*'BREAK-EVEN CALCULATOR'!$J$13)+(AJ$37*'BREAK-EVEN CALCULATOR'!$J$14),0)</f>
        <v>5598.31</v>
      </c>
      <c r="AK40" s="54">
        <f>IF('BREAK-EVEN CALCULATOR'!$J$12=TRUE,(AK$36*'BREAK-EVEN CALCULATOR'!$J$13)+(AK$37*'BREAK-EVEN CALCULATOR'!$J$14),0)</f>
        <v>5759.8600000000006</v>
      </c>
      <c r="AL40" s="54">
        <f>IF('BREAK-EVEN CALCULATOR'!$J$12=TRUE,(AL$36*'BREAK-EVEN CALCULATOR'!$J$13)+(AL$37*'BREAK-EVEN CALCULATOR'!$J$14),0)</f>
        <v>5918.32</v>
      </c>
      <c r="AM40" s="54">
        <f>IF('BREAK-EVEN CALCULATOR'!$J$12=TRUE,(AM$36*'BREAK-EVEN CALCULATOR'!$J$13)+(AM$37*'BREAK-EVEN CALCULATOR'!$J$14),0)</f>
        <v>6079.87</v>
      </c>
      <c r="AN40" s="54">
        <f>IF('BREAK-EVEN CALCULATOR'!$J$12=TRUE,(AN$36*'BREAK-EVEN CALCULATOR'!$J$13)+(AN$37*'BREAK-EVEN CALCULATOR'!$J$14),0)</f>
        <v>6238.33</v>
      </c>
      <c r="AO40" s="54">
        <f>IF('BREAK-EVEN CALCULATOR'!$J$12=TRUE,(AO$36*'BREAK-EVEN CALCULATOR'!$J$13)+(AO$37*'BREAK-EVEN CALCULATOR'!$J$14),0)</f>
        <v>6399.88</v>
      </c>
      <c r="AP40" s="54">
        <f>IF('BREAK-EVEN CALCULATOR'!$J$12=TRUE,(AP$36*'BREAK-EVEN CALCULATOR'!$J$13)+(AP$37*'BREAK-EVEN CALCULATOR'!$J$14),0)</f>
        <v>6558.34</v>
      </c>
      <c r="AQ40" s="54">
        <f>IF('BREAK-EVEN CALCULATOR'!$J$12=TRUE,(AQ$36*'BREAK-EVEN CALCULATOR'!$J$13)+(AQ$37*'BREAK-EVEN CALCULATOR'!$J$14),0)</f>
        <v>6719.89</v>
      </c>
      <c r="AR40" s="54">
        <f>IF('BREAK-EVEN CALCULATOR'!$J$12=TRUE,(AR$36*'BREAK-EVEN CALCULATOR'!$J$13)+(AR$37*'BREAK-EVEN CALCULATOR'!$J$14),0)</f>
        <v>6881.44</v>
      </c>
      <c r="AS40" s="54">
        <f>IF('BREAK-EVEN CALCULATOR'!$J$12=TRUE,(AS$36*'BREAK-EVEN CALCULATOR'!$J$13)+(AS$37*'BREAK-EVEN CALCULATOR'!$J$14),0)</f>
        <v>7039.9000000000005</v>
      </c>
      <c r="AT40" s="54">
        <f>IF('BREAK-EVEN CALCULATOR'!$J$12=TRUE,(AT$36*'BREAK-EVEN CALCULATOR'!$J$13)+(AT$37*'BREAK-EVEN CALCULATOR'!$J$14),0)</f>
        <v>7201.45</v>
      </c>
      <c r="AU40" s="54">
        <f>IF('BREAK-EVEN CALCULATOR'!$J$12=TRUE,(AU$36*'BREAK-EVEN CALCULATOR'!$J$13)+(AU$37*'BREAK-EVEN CALCULATOR'!$J$14),0)</f>
        <v>7359.9100000000008</v>
      </c>
      <c r="AV40" s="54">
        <f>IF('BREAK-EVEN CALCULATOR'!$J$12=TRUE,(AV$36*'BREAK-EVEN CALCULATOR'!$J$13)+(AV$37*'BREAK-EVEN CALCULATOR'!$J$14),0)</f>
        <v>7521.46</v>
      </c>
      <c r="AW40" s="54">
        <f>IF('BREAK-EVEN CALCULATOR'!$J$12=TRUE,(AW$36*'BREAK-EVEN CALCULATOR'!$J$13)+(AW$37*'BREAK-EVEN CALCULATOR'!$J$14),0)</f>
        <v>7679.92</v>
      </c>
      <c r="AX40" s="54">
        <f>IF('BREAK-EVEN CALCULATOR'!$J$12=TRUE,(AX$36*'BREAK-EVEN CALCULATOR'!$J$13)+(AX$37*'BREAK-EVEN CALCULATOR'!$J$14),0)</f>
        <v>7841.47</v>
      </c>
      <c r="AY40" s="54">
        <f>IF('BREAK-EVEN CALCULATOR'!$J$12=TRUE,(AY$36*'BREAK-EVEN CALCULATOR'!$J$13)+(AY$37*'BREAK-EVEN CALCULATOR'!$J$14),0)</f>
        <v>7999.93</v>
      </c>
      <c r="AZ40" s="54">
        <f>IF('BREAK-EVEN CALCULATOR'!$J$12=TRUE,(AZ$36*'BREAK-EVEN CALCULATOR'!$J$13)+(AZ$37*'BREAK-EVEN CALCULATOR'!$J$14),0)</f>
        <v>8161.4800000000005</v>
      </c>
      <c r="BA40" s="54">
        <f>IF('BREAK-EVEN CALCULATOR'!$J$12=TRUE,(BA$36*'BREAK-EVEN CALCULATOR'!$J$13)+(BA$37*'BREAK-EVEN CALCULATOR'!$J$14),0)</f>
        <v>8319.94</v>
      </c>
      <c r="BB40" s="54">
        <f>IF('BREAK-EVEN CALCULATOR'!$J$12=TRUE,(BB$36*'BREAK-EVEN CALCULATOR'!$J$13)+(BB$37*'BREAK-EVEN CALCULATOR'!$J$14),0)</f>
        <v>8481.49</v>
      </c>
      <c r="BC40" s="54">
        <f>IF('BREAK-EVEN CALCULATOR'!$J$12=TRUE,(BC$36*'BREAK-EVEN CALCULATOR'!$J$13)+(BC$37*'BREAK-EVEN CALCULATOR'!$J$14),0)</f>
        <v>8639.9500000000007</v>
      </c>
      <c r="BD40" s="54">
        <f>IF('BREAK-EVEN CALCULATOR'!$J$12=TRUE,(BD$36*'BREAK-EVEN CALCULATOR'!$J$13)+(BD$37*'BREAK-EVEN CALCULATOR'!$J$14),0)</f>
        <v>8801.5</v>
      </c>
      <c r="BE40" s="54">
        <f>IF('BREAK-EVEN CALCULATOR'!$J$12=TRUE,(BE$36*'BREAK-EVEN CALCULATOR'!$J$13)+(BE$37*'BREAK-EVEN CALCULATOR'!$J$14),0)</f>
        <v>8959.9600000000009</v>
      </c>
      <c r="BF40" s="54">
        <f>IF('BREAK-EVEN CALCULATOR'!$J$12=TRUE,(BF$36*'BREAK-EVEN CALCULATOR'!$J$13)+(BF$37*'BREAK-EVEN CALCULATOR'!$J$14),0)</f>
        <v>9121.51</v>
      </c>
      <c r="BG40" s="54">
        <f>IF('BREAK-EVEN CALCULATOR'!$J$12=TRUE,(BG$36*'BREAK-EVEN CALCULATOR'!$J$13)+(BG$37*'BREAK-EVEN CALCULATOR'!$J$14),0)</f>
        <v>9279.9700000000012</v>
      </c>
      <c r="BH40" s="54">
        <f>IF('BREAK-EVEN CALCULATOR'!$J$12=TRUE,(BH$36*'BREAK-EVEN CALCULATOR'!$J$13)+(BH$37*'BREAK-EVEN CALCULATOR'!$J$14),0)</f>
        <v>9441.52</v>
      </c>
      <c r="BI40" s="54">
        <f>IF('BREAK-EVEN CALCULATOR'!$J$12=TRUE,(BI$36*'BREAK-EVEN CALCULATOR'!$J$13)+(BI$37*'BREAK-EVEN CALCULATOR'!$J$14),0)</f>
        <v>9599.98</v>
      </c>
      <c r="BJ40" s="54">
        <f>IF('BREAK-EVEN CALCULATOR'!$J$12=TRUE,(BJ$36*'BREAK-EVEN CALCULATOR'!$J$13)+(BJ$37*'BREAK-EVEN CALCULATOR'!$J$14),0)</f>
        <v>9761.5300000000007</v>
      </c>
      <c r="BK40" s="54">
        <f>IF('BREAK-EVEN CALCULATOR'!$J$12=TRUE,(BK$36*'BREAK-EVEN CALCULATOR'!$J$13)+(BK$37*'BREAK-EVEN CALCULATOR'!$J$14),0)</f>
        <v>9919.99</v>
      </c>
      <c r="BL40" s="54">
        <f>IF('BREAK-EVEN CALCULATOR'!$J$12=TRUE,(BL$36*'BREAK-EVEN CALCULATOR'!$J$13)+(BL$37*'BREAK-EVEN CALCULATOR'!$J$14),0)</f>
        <v>10081.540000000001</v>
      </c>
      <c r="BM40" s="54">
        <f>IF('BREAK-EVEN CALCULATOR'!$J$12=TRUE,(BM$36*'BREAK-EVEN CALCULATOR'!$J$13)+(BM$37*'BREAK-EVEN CALCULATOR'!$J$14),0)</f>
        <v>10240</v>
      </c>
      <c r="BN40" s="54">
        <f>IF('BREAK-EVEN CALCULATOR'!$J$12=TRUE,(BN$36*'BREAK-EVEN CALCULATOR'!$J$13)+(BN$37*'BREAK-EVEN CALCULATOR'!$J$14),0)</f>
        <v>10401.550000000001</v>
      </c>
      <c r="BO40" s="54">
        <f>IF('BREAK-EVEN CALCULATOR'!$J$12=TRUE,(BO$36*'BREAK-EVEN CALCULATOR'!$J$13)+(BO$37*'BREAK-EVEN CALCULATOR'!$J$14),0)</f>
        <v>10560.01</v>
      </c>
      <c r="BP40" s="54">
        <f>IF('BREAK-EVEN CALCULATOR'!$J$12=TRUE,(BP$36*'BREAK-EVEN CALCULATOR'!$J$13)+(BP$37*'BREAK-EVEN CALCULATOR'!$J$14),0)</f>
        <v>10721.560000000001</v>
      </c>
      <c r="BQ40" s="54">
        <f>IF('BREAK-EVEN CALCULATOR'!$J$12=TRUE,(BQ$36*'BREAK-EVEN CALCULATOR'!$J$13)+(BQ$37*'BREAK-EVEN CALCULATOR'!$J$14),0)</f>
        <v>10880.02</v>
      </c>
      <c r="BR40" s="54">
        <f>IF('BREAK-EVEN CALCULATOR'!$J$12=TRUE,(BR$36*'BREAK-EVEN CALCULATOR'!$J$13)+(BR$37*'BREAK-EVEN CALCULATOR'!$J$14),0)</f>
        <v>11041.57</v>
      </c>
      <c r="BS40" s="54">
        <f>IF('BREAK-EVEN CALCULATOR'!$J$12=TRUE,(BS$36*'BREAK-EVEN CALCULATOR'!$J$13)+(BS$37*'BREAK-EVEN CALCULATOR'!$J$14),0)</f>
        <v>11200.03</v>
      </c>
      <c r="BT40" s="54">
        <f>IF('BREAK-EVEN CALCULATOR'!$J$12=TRUE,(BT$36*'BREAK-EVEN CALCULATOR'!$J$13)+(BT$37*'BREAK-EVEN CALCULATOR'!$J$14),0)</f>
        <v>11361.58</v>
      </c>
      <c r="BU40" s="54">
        <f>IF('BREAK-EVEN CALCULATOR'!$J$12=TRUE,(BU$36*'BREAK-EVEN CALCULATOR'!$J$13)+(BU$37*'BREAK-EVEN CALCULATOR'!$J$14),0)</f>
        <v>11520.04</v>
      </c>
      <c r="BV40" s="54">
        <f>IF('BREAK-EVEN CALCULATOR'!$J$12=TRUE,(BV$36*'BREAK-EVEN CALCULATOR'!$J$13)+(BV$37*'BREAK-EVEN CALCULATOR'!$J$14),0)</f>
        <v>11681.59</v>
      </c>
      <c r="BW40" s="54">
        <f>IF('BREAK-EVEN CALCULATOR'!$J$12=TRUE,(BW$36*'BREAK-EVEN CALCULATOR'!$J$13)+(BW$37*'BREAK-EVEN CALCULATOR'!$J$14),0)</f>
        <v>11840.050000000001</v>
      </c>
      <c r="BX40" s="54">
        <f>IF('BREAK-EVEN CALCULATOR'!$J$12=TRUE,(BX$36*'BREAK-EVEN CALCULATOR'!$J$13)+(BX$37*'BREAK-EVEN CALCULATOR'!$J$14),0)</f>
        <v>12001.6</v>
      </c>
      <c r="BY40" s="54">
        <f>IF('BREAK-EVEN CALCULATOR'!$J$12=TRUE,(BY$36*'BREAK-EVEN CALCULATOR'!$J$13)+(BY$37*'BREAK-EVEN CALCULATOR'!$J$14),0)</f>
        <v>12160.060000000001</v>
      </c>
      <c r="BZ40" s="54">
        <f>IF('BREAK-EVEN CALCULATOR'!$J$12=TRUE,(BZ$36*'BREAK-EVEN CALCULATOR'!$J$13)+(BZ$37*'BREAK-EVEN CALCULATOR'!$J$14),0)</f>
        <v>12321.61</v>
      </c>
      <c r="CA40" s="54">
        <f>IF('BREAK-EVEN CALCULATOR'!$J$12=TRUE,(CA$36*'BREAK-EVEN CALCULATOR'!$J$13)+(CA$37*'BREAK-EVEN CALCULATOR'!$J$14),0)</f>
        <v>12480.07</v>
      </c>
      <c r="CB40" s="54">
        <f>IF('BREAK-EVEN CALCULATOR'!$J$12=TRUE,(CB$36*'BREAK-EVEN CALCULATOR'!$J$13)+(CB$37*'BREAK-EVEN CALCULATOR'!$J$14),0)</f>
        <v>12641.62</v>
      </c>
      <c r="CC40" s="54">
        <f>IF('BREAK-EVEN CALCULATOR'!$J$12=TRUE,(CC$36*'BREAK-EVEN CALCULATOR'!$J$13)+(CC$37*'BREAK-EVEN CALCULATOR'!$J$14),0)</f>
        <v>12800.08</v>
      </c>
      <c r="CD40" s="54">
        <f>IF('BREAK-EVEN CALCULATOR'!$J$12=TRUE,(CD$36*'BREAK-EVEN CALCULATOR'!$J$13)+(CD$37*'BREAK-EVEN CALCULATOR'!$J$14),0)</f>
        <v>12961.630000000001</v>
      </c>
      <c r="CE40" s="54">
        <f>IF('BREAK-EVEN CALCULATOR'!$J$12=TRUE,(CE$36*'BREAK-EVEN CALCULATOR'!$J$13)+(CE$37*'BREAK-EVEN CALCULATOR'!$J$14),0)</f>
        <v>13120.09</v>
      </c>
      <c r="CF40" s="54">
        <f>IF('BREAK-EVEN CALCULATOR'!$J$12=TRUE,(CF$36*'BREAK-EVEN CALCULATOR'!$J$13)+(CF$37*'BREAK-EVEN CALCULATOR'!$J$14),0)</f>
        <v>13281.640000000001</v>
      </c>
      <c r="CG40" s="54">
        <f>IF('BREAK-EVEN CALCULATOR'!$J$12=TRUE,(CG$36*'BREAK-EVEN CALCULATOR'!$J$13)+(CG$37*'BREAK-EVEN CALCULATOR'!$J$14),0)</f>
        <v>13443.19</v>
      </c>
      <c r="CH40" s="54">
        <f>IF('BREAK-EVEN CALCULATOR'!$J$12=TRUE,(CH$36*'BREAK-EVEN CALCULATOR'!$J$13)+(CH$37*'BREAK-EVEN CALCULATOR'!$J$14),0)</f>
        <v>13601.650000000001</v>
      </c>
      <c r="CI40" s="54">
        <f>IF('BREAK-EVEN CALCULATOR'!$J$12=TRUE,(CI$36*'BREAK-EVEN CALCULATOR'!$J$13)+(CI$37*'BREAK-EVEN CALCULATOR'!$J$14),0)</f>
        <v>13763.2</v>
      </c>
      <c r="CJ40" s="54">
        <f>IF('BREAK-EVEN CALCULATOR'!$J$12=TRUE,(CJ$36*'BREAK-EVEN CALCULATOR'!$J$13)+(CJ$37*'BREAK-EVEN CALCULATOR'!$J$14),0)</f>
        <v>13921.66</v>
      </c>
      <c r="CK40" s="54">
        <f>IF('BREAK-EVEN CALCULATOR'!$J$12=TRUE,(CK$36*'BREAK-EVEN CALCULATOR'!$J$13)+(CK$37*'BREAK-EVEN CALCULATOR'!$J$14),0)</f>
        <v>14083.210000000001</v>
      </c>
      <c r="CL40" s="54">
        <f>IF('BREAK-EVEN CALCULATOR'!$J$12=TRUE,(CL$36*'BREAK-EVEN CALCULATOR'!$J$13)+(CL$37*'BREAK-EVEN CALCULATOR'!$J$14),0)</f>
        <v>14241.67</v>
      </c>
      <c r="CM40" s="54">
        <f>IF('BREAK-EVEN CALCULATOR'!$J$12=TRUE,(CM$36*'BREAK-EVEN CALCULATOR'!$J$13)+(CM$37*'BREAK-EVEN CALCULATOR'!$J$14),0)</f>
        <v>14403.22</v>
      </c>
      <c r="CN40" s="54">
        <f>IF('BREAK-EVEN CALCULATOR'!$J$12=TRUE,(CN$36*'BREAK-EVEN CALCULATOR'!$J$13)+(CN$37*'BREAK-EVEN CALCULATOR'!$J$14),0)</f>
        <v>14561.68</v>
      </c>
      <c r="CO40" s="54">
        <f>IF('BREAK-EVEN CALCULATOR'!$J$12=TRUE,(CO$36*'BREAK-EVEN CALCULATOR'!$J$13)+(CO$37*'BREAK-EVEN CALCULATOR'!$J$14),0)</f>
        <v>14723.230000000001</v>
      </c>
      <c r="CP40" s="54">
        <f>IF('BREAK-EVEN CALCULATOR'!$J$12=TRUE,(CP$36*'BREAK-EVEN CALCULATOR'!$J$13)+(CP$37*'BREAK-EVEN CALCULATOR'!$J$14),0)</f>
        <v>14881.69</v>
      </c>
      <c r="CQ40" s="54">
        <f>IF('BREAK-EVEN CALCULATOR'!$J$12=TRUE,(CQ$36*'BREAK-EVEN CALCULATOR'!$J$13)+(CQ$37*'BREAK-EVEN CALCULATOR'!$J$14),0)</f>
        <v>15043.24</v>
      </c>
      <c r="CR40" s="54">
        <f>IF('BREAK-EVEN CALCULATOR'!$J$12=TRUE,(CR$36*'BREAK-EVEN CALCULATOR'!$J$13)+(CR$37*'BREAK-EVEN CALCULATOR'!$J$14),0)</f>
        <v>15201.7</v>
      </c>
      <c r="CS40" s="54">
        <f>IF('BREAK-EVEN CALCULATOR'!$J$12=TRUE,(CS$36*'BREAK-EVEN CALCULATOR'!$J$13)+(CS$37*'BREAK-EVEN CALCULATOR'!$J$14),0)</f>
        <v>15363.250000000002</v>
      </c>
      <c r="CT40" s="54">
        <f>IF('BREAK-EVEN CALCULATOR'!$J$12=TRUE,(CT$36*'BREAK-EVEN CALCULATOR'!$J$13)+(CT$37*'BREAK-EVEN CALCULATOR'!$J$14),0)</f>
        <v>15521.710000000001</v>
      </c>
      <c r="CU40" s="54">
        <f>IF('BREAK-EVEN CALCULATOR'!$J$12=TRUE,(CU$36*'BREAK-EVEN CALCULATOR'!$J$13)+(CU$37*'BREAK-EVEN CALCULATOR'!$J$14),0)</f>
        <v>15683.26</v>
      </c>
      <c r="CV40" s="54">
        <f>IF('BREAK-EVEN CALCULATOR'!$J$12=TRUE,(CV$36*'BREAK-EVEN CALCULATOR'!$J$13)+(CV$37*'BREAK-EVEN CALCULATOR'!$J$14),0)</f>
        <v>15841.720000000001</v>
      </c>
      <c r="CW40" s="54">
        <f>IF('BREAK-EVEN CALCULATOR'!$J$12=TRUE,(CW$36*'BREAK-EVEN CALCULATOR'!$J$13)+(CW$37*'BREAK-EVEN CALCULATOR'!$J$14),0)</f>
        <v>16003.27</v>
      </c>
    </row>
    <row r="41" spans="1:101" ht="16" x14ac:dyDescent="0.2">
      <c r="A41" s="51" t="s">
        <v>58</v>
      </c>
      <c r="B41" s="54">
        <f>IF('BREAK-EVEN CALCULATOR'!$J$12=TRUE,(SUM(B$36:B$37)*(1+'BREAK-EVEN CALCULATOR'!$J$16))*'BREAK-EVEN CALCULATOR'!$J$15,0)</f>
        <v>112.5</v>
      </c>
      <c r="C41" s="54">
        <f>IF('BREAK-EVEN CALCULATOR'!$J$12=TRUE,(SUM(C$36:C$37)*(1+'BREAK-EVEN CALCULATOR'!$J$16))*'BREAK-EVEN CALCULATOR'!$J$15,0)</f>
        <v>227.25</v>
      </c>
      <c r="D41" s="54">
        <f>IF('BREAK-EVEN CALCULATOR'!$J$12=TRUE,(SUM(D$36:D$37)*(1+'BREAK-EVEN CALCULATOR'!$J$16))*'BREAK-EVEN CALCULATOR'!$J$15,0)</f>
        <v>342</v>
      </c>
      <c r="E41" s="54">
        <f>IF('BREAK-EVEN CALCULATOR'!$J$12=TRUE,(SUM(E$36:E$37)*(1+'BREAK-EVEN CALCULATOR'!$J$16))*'BREAK-EVEN CALCULATOR'!$J$15,0)</f>
        <v>456.75</v>
      </c>
      <c r="F41" s="54">
        <f>IF('BREAK-EVEN CALCULATOR'!$J$12=TRUE,(SUM(F$36:F$37)*(1+'BREAK-EVEN CALCULATOR'!$J$16))*'BREAK-EVEN CALCULATOR'!$J$15,0)</f>
        <v>571.5</v>
      </c>
      <c r="G41" s="54">
        <f>IF('BREAK-EVEN CALCULATOR'!$J$12=TRUE,(SUM(G$36:G$37)*(1+'BREAK-EVEN CALCULATOR'!$J$16))*'BREAK-EVEN CALCULATOR'!$J$15,0)</f>
        <v>686.25</v>
      </c>
      <c r="H41" s="54">
        <f>IF('BREAK-EVEN CALCULATOR'!$J$12=TRUE,(SUM(H$36:H$37)*(1+'BREAK-EVEN CALCULATOR'!$J$16))*'BREAK-EVEN CALCULATOR'!$J$15,0)</f>
        <v>801</v>
      </c>
      <c r="I41" s="54">
        <f>IF('BREAK-EVEN CALCULATOR'!$J$12=TRUE,(SUM(I$36:I$37)*(1+'BREAK-EVEN CALCULATOR'!$J$16))*'BREAK-EVEN CALCULATOR'!$J$15,0)</f>
        <v>915.75</v>
      </c>
      <c r="J41" s="54">
        <f>IF('BREAK-EVEN CALCULATOR'!$J$12=TRUE,(SUM(J$36:J$37)*(1+'BREAK-EVEN CALCULATOR'!$J$16))*'BREAK-EVEN CALCULATOR'!$J$15,0)</f>
        <v>1030.5</v>
      </c>
      <c r="K41" s="54">
        <f>IF('BREAK-EVEN CALCULATOR'!$J$12=TRUE,(SUM(K$36:K$37)*(1+'BREAK-EVEN CALCULATOR'!$J$16))*'BREAK-EVEN CALCULATOR'!$J$15,0)</f>
        <v>1145.25</v>
      </c>
      <c r="L41" s="54">
        <f>IF('BREAK-EVEN CALCULATOR'!$J$12=TRUE,(SUM(L$36:L$37)*(1+'BREAK-EVEN CALCULATOR'!$J$16))*'BREAK-EVEN CALCULATOR'!$J$15,0)</f>
        <v>1260</v>
      </c>
      <c r="M41" s="54">
        <f>IF('BREAK-EVEN CALCULATOR'!$J$12=TRUE,(SUM(M$36:M$37)*(1+'BREAK-EVEN CALCULATOR'!$J$16))*'BREAK-EVEN CALCULATOR'!$J$15,0)</f>
        <v>1374.75</v>
      </c>
      <c r="N41" s="54">
        <f>IF('BREAK-EVEN CALCULATOR'!$J$12=TRUE,(SUM(N$36:N$37)*(1+'BREAK-EVEN CALCULATOR'!$J$16))*'BREAK-EVEN CALCULATOR'!$J$15,0)</f>
        <v>1489.5</v>
      </c>
      <c r="O41" s="54">
        <f>IF('BREAK-EVEN CALCULATOR'!$J$12=TRUE,(SUM(O$36:O$37)*(1+'BREAK-EVEN CALCULATOR'!$J$16))*'BREAK-EVEN CALCULATOR'!$J$15,0)</f>
        <v>1604.25</v>
      </c>
      <c r="P41" s="54">
        <f>IF('BREAK-EVEN CALCULATOR'!$J$12=TRUE,(SUM(P$36:P$37)*(1+'BREAK-EVEN CALCULATOR'!$J$16))*'BREAK-EVEN CALCULATOR'!$J$15,0)</f>
        <v>1719</v>
      </c>
      <c r="Q41" s="54">
        <f>IF('BREAK-EVEN CALCULATOR'!$J$12=TRUE,(SUM(Q$36:Q$37)*(1+'BREAK-EVEN CALCULATOR'!$J$16))*'BREAK-EVEN CALCULATOR'!$J$15,0)</f>
        <v>1833.75</v>
      </c>
      <c r="R41" s="54">
        <f>IF('BREAK-EVEN CALCULATOR'!$J$12=TRUE,(SUM(R$36:R$37)*(1+'BREAK-EVEN CALCULATOR'!$J$16))*'BREAK-EVEN CALCULATOR'!$J$15,0)</f>
        <v>1948.5</v>
      </c>
      <c r="S41" s="54">
        <f>IF('BREAK-EVEN CALCULATOR'!$J$12=TRUE,(SUM(S$36:S$37)*(1+'BREAK-EVEN CALCULATOR'!$J$16))*'BREAK-EVEN CALCULATOR'!$J$15,0)</f>
        <v>2063.25</v>
      </c>
      <c r="T41" s="54">
        <f>IF('BREAK-EVEN CALCULATOR'!$J$12=TRUE,(SUM(T$36:T$37)*(1+'BREAK-EVEN CALCULATOR'!$J$16))*'BREAK-EVEN CALCULATOR'!$J$15,0)</f>
        <v>2178</v>
      </c>
      <c r="U41" s="54">
        <f>IF('BREAK-EVEN CALCULATOR'!$J$12=TRUE,(SUM(U$36:U$37)*(1+'BREAK-EVEN CALCULATOR'!$J$16))*'BREAK-EVEN CALCULATOR'!$J$15,0)</f>
        <v>2292.75</v>
      </c>
      <c r="V41" s="54">
        <f>IF('BREAK-EVEN CALCULATOR'!$J$12=TRUE,(SUM(V$36:V$37)*(1+'BREAK-EVEN CALCULATOR'!$J$16))*'BREAK-EVEN CALCULATOR'!$J$15,0)</f>
        <v>2407.5</v>
      </c>
      <c r="W41" s="54">
        <f>IF('BREAK-EVEN CALCULATOR'!$J$12=TRUE,(SUM(W$36:W$37)*(1+'BREAK-EVEN CALCULATOR'!$J$16))*'BREAK-EVEN CALCULATOR'!$J$15,0)</f>
        <v>2522.25</v>
      </c>
      <c r="X41" s="54">
        <f>IF('BREAK-EVEN CALCULATOR'!$J$12=TRUE,(SUM(X$36:X$37)*(1+'BREAK-EVEN CALCULATOR'!$J$16))*'BREAK-EVEN CALCULATOR'!$J$15,0)</f>
        <v>2637</v>
      </c>
      <c r="Y41" s="54">
        <f>IF('BREAK-EVEN CALCULATOR'!$J$12=TRUE,(SUM(Y$36:Y$37)*(1+'BREAK-EVEN CALCULATOR'!$J$16))*'BREAK-EVEN CALCULATOR'!$J$15,0)</f>
        <v>2751.75</v>
      </c>
      <c r="Z41" s="54">
        <f>IF('BREAK-EVEN CALCULATOR'!$J$12=TRUE,(SUM(Z$36:Z$37)*(1+'BREAK-EVEN CALCULATOR'!$J$16))*'BREAK-EVEN CALCULATOR'!$J$15,0)</f>
        <v>2866.5</v>
      </c>
      <c r="AA41" s="54">
        <f>IF('BREAK-EVEN CALCULATOR'!$J$12=TRUE,(SUM(AA$36:AA$37)*(1+'BREAK-EVEN CALCULATOR'!$J$16))*'BREAK-EVEN CALCULATOR'!$J$15,0)</f>
        <v>2981.25</v>
      </c>
      <c r="AB41" s="54">
        <f>IF('BREAK-EVEN CALCULATOR'!$J$12=TRUE,(SUM(AB$36:AB$37)*(1+'BREAK-EVEN CALCULATOR'!$J$16))*'BREAK-EVEN CALCULATOR'!$J$15,0)</f>
        <v>3096</v>
      </c>
      <c r="AC41" s="54">
        <f>IF('BREAK-EVEN CALCULATOR'!$J$12=TRUE,(SUM(AC$36:AC$37)*(1+'BREAK-EVEN CALCULATOR'!$J$16))*'BREAK-EVEN CALCULATOR'!$J$15,0)</f>
        <v>3210.75</v>
      </c>
      <c r="AD41" s="54">
        <f>IF('BREAK-EVEN CALCULATOR'!$J$12=TRUE,(SUM(AD$36:AD$37)*(1+'BREAK-EVEN CALCULATOR'!$J$16))*'BREAK-EVEN CALCULATOR'!$J$15,0)</f>
        <v>3325.5</v>
      </c>
      <c r="AE41" s="54">
        <f>IF('BREAK-EVEN CALCULATOR'!$J$12=TRUE,(SUM(AE$36:AE$37)*(1+'BREAK-EVEN CALCULATOR'!$J$16))*'BREAK-EVEN CALCULATOR'!$J$15,0)</f>
        <v>3440.25</v>
      </c>
      <c r="AF41" s="54">
        <f>IF('BREAK-EVEN CALCULATOR'!$J$12=TRUE,(SUM(AF$36:AF$37)*(1+'BREAK-EVEN CALCULATOR'!$J$16))*'BREAK-EVEN CALCULATOR'!$J$15,0)</f>
        <v>3555</v>
      </c>
      <c r="AG41" s="54">
        <f>IF('BREAK-EVEN CALCULATOR'!$J$12=TRUE,(SUM(AG$36:AG$37)*(1+'BREAK-EVEN CALCULATOR'!$J$16))*'BREAK-EVEN CALCULATOR'!$J$15,0)</f>
        <v>3669.75</v>
      </c>
      <c r="AH41" s="54">
        <f>IF('BREAK-EVEN CALCULATOR'!$J$12=TRUE,(SUM(AH$36:AH$37)*(1+'BREAK-EVEN CALCULATOR'!$J$16))*'BREAK-EVEN CALCULATOR'!$J$15,0)</f>
        <v>3784.5</v>
      </c>
      <c r="AI41" s="54">
        <f>IF('BREAK-EVEN CALCULATOR'!$J$12=TRUE,(SUM(AI$36:AI$37)*(1+'BREAK-EVEN CALCULATOR'!$J$16))*'BREAK-EVEN CALCULATOR'!$J$15,0)</f>
        <v>3899.25</v>
      </c>
      <c r="AJ41" s="54">
        <f>IF('BREAK-EVEN CALCULATOR'!$J$12=TRUE,(SUM(AJ$36:AJ$37)*(1+'BREAK-EVEN CALCULATOR'!$J$16))*'BREAK-EVEN CALCULATOR'!$J$15,0)</f>
        <v>4014</v>
      </c>
      <c r="AK41" s="54">
        <f>IF('BREAK-EVEN CALCULATOR'!$J$12=TRUE,(SUM(AK$36:AK$37)*(1+'BREAK-EVEN CALCULATOR'!$J$16))*'BREAK-EVEN CALCULATOR'!$J$15,0)</f>
        <v>4128.75</v>
      </c>
      <c r="AL41" s="54">
        <f>IF('BREAK-EVEN CALCULATOR'!$J$12=TRUE,(SUM(AL$36:AL$37)*(1+'BREAK-EVEN CALCULATOR'!$J$16))*'BREAK-EVEN CALCULATOR'!$J$15,0)</f>
        <v>4243.5</v>
      </c>
      <c r="AM41" s="54">
        <f>IF('BREAK-EVEN CALCULATOR'!$J$12=TRUE,(SUM(AM$36:AM$37)*(1+'BREAK-EVEN CALCULATOR'!$J$16))*'BREAK-EVEN CALCULATOR'!$J$15,0)</f>
        <v>4358.25</v>
      </c>
      <c r="AN41" s="54">
        <f>IF('BREAK-EVEN CALCULATOR'!$J$12=TRUE,(SUM(AN$36:AN$37)*(1+'BREAK-EVEN CALCULATOR'!$J$16))*'BREAK-EVEN CALCULATOR'!$J$15,0)</f>
        <v>4473</v>
      </c>
      <c r="AO41" s="54">
        <f>IF('BREAK-EVEN CALCULATOR'!$J$12=TRUE,(SUM(AO$36:AO$37)*(1+'BREAK-EVEN CALCULATOR'!$J$16))*'BREAK-EVEN CALCULATOR'!$J$15,0)</f>
        <v>4587.75</v>
      </c>
      <c r="AP41" s="54">
        <f>IF('BREAK-EVEN CALCULATOR'!$J$12=TRUE,(SUM(AP$36:AP$37)*(1+'BREAK-EVEN CALCULATOR'!$J$16))*'BREAK-EVEN CALCULATOR'!$J$15,0)</f>
        <v>4702.5</v>
      </c>
      <c r="AQ41" s="54">
        <f>IF('BREAK-EVEN CALCULATOR'!$J$12=TRUE,(SUM(AQ$36:AQ$37)*(1+'BREAK-EVEN CALCULATOR'!$J$16))*'BREAK-EVEN CALCULATOR'!$J$15,0)</f>
        <v>4817.25</v>
      </c>
      <c r="AR41" s="54">
        <f>IF('BREAK-EVEN CALCULATOR'!$J$12=TRUE,(SUM(AR$36:AR$37)*(1+'BREAK-EVEN CALCULATOR'!$J$16))*'BREAK-EVEN CALCULATOR'!$J$15,0)</f>
        <v>4932</v>
      </c>
      <c r="AS41" s="54">
        <f>IF('BREAK-EVEN CALCULATOR'!$J$12=TRUE,(SUM(AS$36:AS$37)*(1+'BREAK-EVEN CALCULATOR'!$J$16))*'BREAK-EVEN CALCULATOR'!$J$15,0)</f>
        <v>5046.75</v>
      </c>
      <c r="AT41" s="54">
        <f>IF('BREAK-EVEN CALCULATOR'!$J$12=TRUE,(SUM(AT$36:AT$37)*(1+'BREAK-EVEN CALCULATOR'!$J$16))*'BREAK-EVEN CALCULATOR'!$J$15,0)</f>
        <v>5161.5</v>
      </c>
      <c r="AU41" s="54">
        <f>IF('BREAK-EVEN CALCULATOR'!$J$12=TRUE,(SUM(AU$36:AU$37)*(1+'BREAK-EVEN CALCULATOR'!$J$16))*'BREAK-EVEN CALCULATOR'!$J$15,0)</f>
        <v>5276.25</v>
      </c>
      <c r="AV41" s="54">
        <f>IF('BREAK-EVEN CALCULATOR'!$J$12=TRUE,(SUM(AV$36:AV$37)*(1+'BREAK-EVEN CALCULATOR'!$J$16))*'BREAK-EVEN CALCULATOR'!$J$15,0)</f>
        <v>5391</v>
      </c>
      <c r="AW41" s="54">
        <f>IF('BREAK-EVEN CALCULATOR'!$J$12=TRUE,(SUM(AW$36:AW$37)*(1+'BREAK-EVEN CALCULATOR'!$J$16))*'BREAK-EVEN CALCULATOR'!$J$15,0)</f>
        <v>5505.75</v>
      </c>
      <c r="AX41" s="54">
        <f>IF('BREAK-EVEN CALCULATOR'!$J$12=TRUE,(SUM(AX$36:AX$37)*(1+'BREAK-EVEN CALCULATOR'!$J$16))*'BREAK-EVEN CALCULATOR'!$J$15,0)</f>
        <v>5620.5</v>
      </c>
      <c r="AY41" s="54">
        <f>IF('BREAK-EVEN CALCULATOR'!$J$12=TRUE,(SUM(AY$36:AY$37)*(1+'BREAK-EVEN CALCULATOR'!$J$16))*'BREAK-EVEN CALCULATOR'!$J$15,0)</f>
        <v>5735.25</v>
      </c>
      <c r="AZ41" s="54">
        <f>IF('BREAK-EVEN CALCULATOR'!$J$12=TRUE,(SUM(AZ$36:AZ$37)*(1+'BREAK-EVEN CALCULATOR'!$J$16))*'BREAK-EVEN CALCULATOR'!$J$15,0)</f>
        <v>5850</v>
      </c>
      <c r="BA41" s="54">
        <f>IF('BREAK-EVEN CALCULATOR'!$J$12=TRUE,(SUM(BA$36:BA$37)*(1+'BREAK-EVEN CALCULATOR'!$J$16))*'BREAK-EVEN CALCULATOR'!$J$15,0)</f>
        <v>5964.75</v>
      </c>
      <c r="BB41" s="54">
        <f>IF('BREAK-EVEN CALCULATOR'!$J$12=TRUE,(SUM(BB$36:BB$37)*(1+'BREAK-EVEN CALCULATOR'!$J$16))*'BREAK-EVEN CALCULATOR'!$J$15,0)</f>
        <v>6079.5</v>
      </c>
      <c r="BC41" s="54">
        <f>IF('BREAK-EVEN CALCULATOR'!$J$12=TRUE,(SUM(BC$36:BC$37)*(1+'BREAK-EVEN CALCULATOR'!$J$16))*'BREAK-EVEN CALCULATOR'!$J$15,0)</f>
        <v>6194.25</v>
      </c>
      <c r="BD41" s="54">
        <f>IF('BREAK-EVEN CALCULATOR'!$J$12=TRUE,(SUM(BD$36:BD$37)*(1+'BREAK-EVEN CALCULATOR'!$J$16))*'BREAK-EVEN CALCULATOR'!$J$15,0)</f>
        <v>6309</v>
      </c>
      <c r="BE41" s="54">
        <f>IF('BREAK-EVEN CALCULATOR'!$J$12=TRUE,(SUM(BE$36:BE$37)*(1+'BREAK-EVEN CALCULATOR'!$J$16))*'BREAK-EVEN CALCULATOR'!$J$15,0)</f>
        <v>6423.75</v>
      </c>
      <c r="BF41" s="54">
        <f>IF('BREAK-EVEN CALCULATOR'!$J$12=TRUE,(SUM(BF$36:BF$37)*(1+'BREAK-EVEN CALCULATOR'!$J$16))*'BREAK-EVEN CALCULATOR'!$J$15,0)</f>
        <v>6538.5</v>
      </c>
      <c r="BG41" s="54">
        <f>IF('BREAK-EVEN CALCULATOR'!$J$12=TRUE,(SUM(BG$36:BG$37)*(1+'BREAK-EVEN CALCULATOR'!$J$16))*'BREAK-EVEN CALCULATOR'!$J$15,0)</f>
        <v>6653.25</v>
      </c>
      <c r="BH41" s="54">
        <f>IF('BREAK-EVEN CALCULATOR'!$J$12=TRUE,(SUM(BH$36:BH$37)*(1+'BREAK-EVEN CALCULATOR'!$J$16))*'BREAK-EVEN CALCULATOR'!$J$15,0)</f>
        <v>6768</v>
      </c>
      <c r="BI41" s="54">
        <f>IF('BREAK-EVEN CALCULATOR'!$J$12=TRUE,(SUM(BI$36:BI$37)*(1+'BREAK-EVEN CALCULATOR'!$J$16))*'BREAK-EVEN CALCULATOR'!$J$15,0)</f>
        <v>6882.75</v>
      </c>
      <c r="BJ41" s="54">
        <f>IF('BREAK-EVEN CALCULATOR'!$J$12=TRUE,(SUM(BJ$36:BJ$37)*(1+'BREAK-EVEN CALCULATOR'!$J$16))*'BREAK-EVEN CALCULATOR'!$J$15,0)</f>
        <v>6997.5</v>
      </c>
      <c r="BK41" s="54">
        <f>IF('BREAK-EVEN CALCULATOR'!$J$12=TRUE,(SUM(BK$36:BK$37)*(1+'BREAK-EVEN CALCULATOR'!$J$16))*'BREAK-EVEN CALCULATOR'!$J$15,0)</f>
        <v>7112.25</v>
      </c>
      <c r="BL41" s="54">
        <f>IF('BREAK-EVEN CALCULATOR'!$J$12=TRUE,(SUM(BL$36:BL$37)*(1+'BREAK-EVEN CALCULATOR'!$J$16))*'BREAK-EVEN CALCULATOR'!$J$15,0)</f>
        <v>7227</v>
      </c>
      <c r="BM41" s="54">
        <f>IF('BREAK-EVEN CALCULATOR'!$J$12=TRUE,(SUM(BM$36:BM$37)*(1+'BREAK-EVEN CALCULATOR'!$J$16))*'BREAK-EVEN CALCULATOR'!$J$15,0)</f>
        <v>7341.75</v>
      </c>
      <c r="BN41" s="54">
        <f>IF('BREAK-EVEN CALCULATOR'!$J$12=TRUE,(SUM(BN$36:BN$37)*(1+'BREAK-EVEN CALCULATOR'!$J$16))*'BREAK-EVEN CALCULATOR'!$J$15,0)</f>
        <v>7456.5</v>
      </c>
      <c r="BO41" s="54">
        <f>IF('BREAK-EVEN CALCULATOR'!$J$12=TRUE,(SUM(BO$36:BO$37)*(1+'BREAK-EVEN CALCULATOR'!$J$16))*'BREAK-EVEN CALCULATOR'!$J$15,0)</f>
        <v>7571.25</v>
      </c>
      <c r="BP41" s="54">
        <f>IF('BREAK-EVEN CALCULATOR'!$J$12=TRUE,(SUM(BP$36:BP$37)*(1+'BREAK-EVEN CALCULATOR'!$J$16))*'BREAK-EVEN CALCULATOR'!$J$15,0)</f>
        <v>7686</v>
      </c>
      <c r="BQ41" s="54">
        <f>IF('BREAK-EVEN CALCULATOR'!$J$12=TRUE,(SUM(BQ$36:BQ$37)*(1+'BREAK-EVEN CALCULATOR'!$J$16))*'BREAK-EVEN CALCULATOR'!$J$15,0)</f>
        <v>7800.75</v>
      </c>
      <c r="BR41" s="54">
        <f>IF('BREAK-EVEN CALCULATOR'!$J$12=TRUE,(SUM(BR$36:BR$37)*(1+'BREAK-EVEN CALCULATOR'!$J$16))*'BREAK-EVEN CALCULATOR'!$J$15,0)</f>
        <v>7915.5</v>
      </c>
      <c r="BS41" s="54">
        <f>IF('BREAK-EVEN CALCULATOR'!$J$12=TRUE,(SUM(BS$36:BS$37)*(1+'BREAK-EVEN CALCULATOR'!$J$16))*'BREAK-EVEN CALCULATOR'!$J$15,0)</f>
        <v>8030.25</v>
      </c>
      <c r="BT41" s="54">
        <f>IF('BREAK-EVEN CALCULATOR'!$J$12=TRUE,(SUM(BT$36:BT$37)*(1+'BREAK-EVEN CALCULATOR'!$J$16))*'BREAK-EVEN CALCULATOR'!$J$15,0)</f>
        <v>8145</v>
      </c>
      <c r="BU41" s="54">
        <f>IF('BREAK-EVEN CALCULATOR'!$J$12=TRUE,(SUM(BU$36:BU$37)*(1+'BREAK-EVEN CALCULATOR'!$J$16))*'BREAK-EVEN CALCULATOR'!$J$15,0)</f>
        <v>8259.75</v>
      </c>
      <c r="BV41" s="54">
        <f>IF('BREAK-EVEN CALCULATOR'!$J$12=TRUE,(SUM(BV$36:BV$37)*(1+'BREAK-EVEN CALCULATOR'!$J$16))*'BREAK-EVEN CALCULATOR'!$J$15,0)</f>
        <v>8374.5</v>
      </c>
      <c r="BW41" s="54">
        <f>IF('BREAK-EVEN CALCULATOR'!$J$12=TRUE,(SUM(BW$36:BW$37)*(1+'BREAK-EVEN CALCULATOR'!$J$16))*'BREAK-EVEN CALCULATOR'!$J$15,0)</f>
        <v>8489.25</v>
      </c>
      <c r="BX41" s="54">
        <f>IF('BREAK-EVEN CALCULATOR'!$J$12=TRUE,(SUM(BX$36:BX$37)*(1+'BREAK-EVEN CALCULATOR'!$J$16))*'BREAK-EVEN CALCULATOR'!$J$15,0)</f>
        <v>8604</v>
      </c>
      <c r="BY41" s="54">
        <f>IF('BREAK-EVEN CALCULATOR'!$J$12=TRUE,(SUM(BY$36:BY$37)*(1+'BREAK-EVEN CALCULATOR'!$J$16))*'BREAK-EVEN CALCULATOR'!$J$15,0)</f>
        <v>8718.75</v>
      </c>
      <c r="BZ41" s="54">
        <f>IF('BREAK-EVEN CALCULATOR'!$J$12=TRUE,(SUM(BZ$36:BZ$37)*(1+'BREAK-EVEN CALCULATOR'!$J$16))*'BREAK-EVEN CALCULATOR'!$J$15,0)</f>
        <v>8833.5</v>
      </c>
      <c r="CA41" s="54">
        <f>IF('BREAK-EVEN CALCULATOR'!$J$12=TRUE,(SUM(CA$36:CA$37)*(1+'BREAK-EVEN CALCULATOR'!$J$16))*'BREAK-EVEN CALCULATOR'!$J$15,0)</f>
        <v>8948.25</v>
      </c>
      <c r="CB41" s="54">
        <f>IF('BREAK-EVEN CALCULATOR'!$J$12=TRUE,(SUM(CB$36:CB$37)*(1+'BREAK-EVEN CALCULATOR'!$J$16))*'BREAK-EVEN CALCULATOR'!$J$15,0)</f>
        <v>9063</v>
      </c>
      <c r="CC41" s="54">
        <f>IF('BREAK-EVEN CALCULATOR'!$J$12=TRUE,(SUM(CC$36:CC$37)*(1+'BREAK-EVEN CALCULATOR'!$J$16))*'BREAK-EVEN CALCULATOR'!$J$15,0)</f>
        <v>9177.75</v>
      </c>
      <c r="CD41" s="54">
        <f>IF('BREAK-EVEN CALCULATOR'!$J$12=TRUE,(SUM(CD$36:CD$37)*(1+'BREAK-EVEN CALCULATOR'!$J$16))*'BREAK-EVEN CALCULATOR'!$J$15,0)</f>
        <v>9292.5</v>
      </c>
      <c r="CE41" s="54">
        <f>IF('BREAK-EVEN CALCULATOR'!$J$12=TRUE,(SUM(CE$36:CE$37)*(1+'BREAK-EVEN CALCULATOR'!$J$16))*'BREAK-EVEN CALCULATOR'!$J$15,0)</f>
        <v>9407.25</v>
      </c>
      <c r="CF41" s="54">
        <f>IF('BREAK-EVEN CALCULATOR'!$J$12=TRUE,(SUM(CF$36:CF$37)*(1+'BREAK-EVEN CALCULATOR'!$J$16))*'BREAK-EVEN CALCULATOR'!$J$15,0)</f>
        <v>9522</v>
      </c>
      <c r="CG41" s="54">
        <f>IF('BREAK-EVEN CALCULATOR'!$J$12=TRUE,(SUM(CG$36:CG$37)*(1+'BREAK-EVEN CALCULATOR'!$J$16))*'BREAK-EVEN CALCULATOR'!$J$15,0)</f>
        <v>9636.75</v>
      </c>
      <c r="CH41" s="54">
        <f>IF('BREAK-EVEN CALCULATOR'!$J$12=TRUE,(SUM(CH$36:CH$37)*(1+'BREAK-EVEN CALCULATOR'!$J$16))*'BREAK-EVEN CALCULATOR'!$J$15,0)</f>
        <v>9751.5</v>
      </c>
      <c r="CI41" s="54">
        <f>IF('BREAK-EVEN CALCULATOR'!$J$12=TRUE,(SUM(CI$36:CI$37)*(1+'BREAK-EVEN CALCULATOR'!$J$16))*'BREAK-EVEN CALCULATOR'!$J$15,0)</f>
        <v>9866.25</v>
      </c>
      <c r="CJ41" s="54">
        <f>IF('BREAK-EVEN CALCULATOR'!$J$12=TRUE,(SUM(CJ$36:CJ$37)*(1+'BREAK-EVEN CALCULATOR'!$J$16))*'BREAK-EVEN CALCULATOR'!$J$15,0)</f>
        <v>9981</v>
      </c>
      <c r="CK41" s="54">
        <f>IF('BREAK-EVEN CALCULATOR'!$J$12=TRUE,(SUM(CK$36:CK$37)*(1+'BREAK-EVEN CALCULATOR'!$J$16))*'BREAK-EVEN CALCULATOR'!$J$15,0)</f>
        <v>10095.75</v>
      </c>
      <c r="CL41" s="54">
        <f>IF('BREAK-EVEN CALCULATOR'!$J$12=TRUE,(SUM(CL$36:CL$37)*(1+'BREAK-EVEN CALCULATOR'!$J$16))*'BREAK-EVEN CALCULATOR'!$J$15,0)</f>
        <v>10210.5</v>
      </c>
      <c r="CM41" s="54">
        <f>IF('BREAK-EVEN CALCULATOR'!$J$12=TRUE,(SUM(CM$36:CM$37)*(1+'BREAK-EVEN CALCULATOR'!$J$16))*'BREAK-EVEN CALCULATOR'!$J$15,0)</f>
        <v>10325.25</v>
      </c>
      <c r="CN41" s="54">
        <f>IF('BREAK-EVEN CALCULATOR'!$J$12=TRUE,(SUM(CN$36:CN$37)*(1+'BREAK-EVEN CALCULATOR'!$J$16))*'BREAK-EVEN CALCULATOR'!$J$15,0)</f>
        <v>10440</v>
      </c>
      <c r="CO41" s="54">
        <f>IF('BREAK-EVEN CALCULATOR'!$J$12=TRUE,(SUM(CO$36:CO$37)*(1+'BREAK-EVEN CALCULATOR'!$J$16))*'BREAK-EVEN CALCULATOR'!$J$15,0)</f>
        <v>10554.75</v>
      </c>
      <c r="CP41" s="54">
        <f>IF('BREAK-EVEN CALCULATOR'!$J$12=TRUE,(SUM(CP$36:CP$37)*(1+'BREAK-EVEN CALCULATOR'!$J$16))*'BREAK-EVEN CALCULATOR'!$J$15,0)</f>
        <v>10669.5</v>
      </c>
      <c r="CQ41" s="54">
        <f>IF('BREAK-EVEN CALCULATOR'!$J$12=TRUE,(SUM(CQ$36:CQ$37)*(1+'BREAK-EVEN CALCULATOR'!$J$16))*'BREAK-EVEN CALCULATOR'!$J$15,0)</f>
        <v>10784.25</v>
      </c>
      <c r="CR41" s="54">
        <f>IF('BREAK-EVEN CALCULATOR'!$J$12=TRUE,(SUM(CR$36:CR$37)*(1+'BREAK-EVEN CALCULATOR'!$J$16))*'BREAK-EVEN CALCULATOR'!$J$15,0)</f>
        <v>10899</v>
      </c>
      <c r="CS41" s="54">
        <f>IF('BREAK-EVEN CALCULATOR'!$J$12=TRUE,(SUM(CS$36:CS$37)*(1+'BREAK-EVEN CALCULATOR'!$J$16))*'BREAK-EVEN CALCULATOR'!$J$15,0)</f>
        <v>11013.75</v>
      </c>
      <c r="CT41" s="54">
        <f>IF('BREAK-EVEN CALCULATOR'!$J$12=TRUE,(SUM(CT$36:CT$37)*(1+'BREAK-EVEN CALCULATOR'!$J$16))*'BREAK-EVEN CALCULATOR'!$J$15,0)</f>
        <v>11128.5</v>
      </c>
      <c r="CU41" s="54">
        <f>IF('BREAK-EVEN CALCULATOR'!$J$12=TRUE,(SUM(CU$36:CU$37)*(1+'BREAK-EVEN CALCULATOR'!$J$16))*'BREAK-EVEN CALCULATOR'!$J$15,0)</f>
        <v>11243.25</v>
      </c>
      <c r="CV41" s="54">
        <f>IF('BREAK-EVEN CALCULATOR'!$J$12=TRUE,(SUM(CV$36:CV$37)*(1+'BREAK-EVEN CALCULATOR'!$J$16))*'BREAK-EVEN CALCULATOR'!$J$15,0)</f>
        <v>11358</v>
      </c>
      <c r="CW41" s="54">
        <f>IF('BREAK-EVEN CALCULATOR'!$J$12=TRUE,(SUM(CW$36:CW$37)*(1+'BREAK-EVEN CALCULATOR'!$J$16))*'BREAK-EVEN CALCULATOR'!$J$15,0)</f>
        <v>11472.75</v>
      </c>
    </row>
    <row r="42" spans="1:101" ht="16" x14ac:dyDescent="0.2">
      <c r="A42" s="51" t="s">
        <v>54</v>
      </c>
      <c r="B42" s="55">
        <f>IF('BREAK-EVEN CALCULATOR'!$D$12=TRUE,'PARTICIPATION RATE TABLES'!B$39*('BREAK-EVEN CALCULATOR'!$D$22+('BREAK-EVEN CALCULATOR'!$D$22*'BREAK-EVEN CALCULATOR'!$D$23)+('BREAK-EVEN CALCULATOR'!$D$22*'BREAK-EVEN CALCULATOR'!$D$24)),0)</f>
        <v>36.666666666666664</v>
      </c>
      <c r="C42" s="55">
        <f>IF('BREAK-EVEN CALCULATOR'!$D$12=TRUE,'PARTICIPATION RATE TABLES'!C$39*('BREAK-EVEN CALCULATOR'!$D$22+('BREAK-EVEN CALCULATOR'!$D$22*'BREAK-EVEN CALCULATOR'!$D$23)+('BREAK-EVEN CALCULATOR'!$D$22*'BREAK-EVEN CALCULATOR'!$D$24)),0)</f>
        <v>74.066666666666663</v>
      </c>
      <c r="D42" s="55">
        <f>IF('BREAK-EVEN CALCULATOR'!$D$12=TRUE,'PARTICIPATION RATE TABLES'!D$39*('BREAK-EVEN CALCULATOR'!$D$22+('BREAK-EVEN CALCULATOR'!$D$22*'BREAK-EVEN CALCULATOR'!$D$23)+('BREAK-EVEN CALCULATOR'!$D$22*'BREAK-EVEN CALCULATOR'!$D$24)),0)</f>
        <v>111.46666666666667</v>
      </c>
      <c r="E42" s="55">
        <f>IF('BREAK-EVEN CALCULATOR'!$D$12=TRUE,'PARTICIPATION RATE TABLES'!E$39*('BREAK-EVEN CALCULATOR'!$D$22+('BREAK-EVEN CALCULATOR'!$D$22*'BREAK-EVEN CALCULATOR'!$D$23)+('BREAK-EVEN CALCULATOR'!$D$22*'BREAK-EVEN CALCULATOR'!$D$24)),0)</f>
        <v>148.86666666666667</v>
      </c>
      <c r="F42" s="55">
        <f>IF('BREAK-EVEN CALCULATOR'!$D$12=TRUE,'PARTICIPATION RATE TABLES'!F$39*('BREAK-EVEN CALCULATOR'!$D$22+('BREAK-EVEN CALCULATOR'!$D$22*'BREAK-EVEN CALCULATOR'!$D$23)+('BREAK-EVEN CALCULATOR'!$D$22*'BREAK-EVEN CALCULATOR'!$D$24)),0)</f>
        <v>186.26666666666665</v>
      </c>
      <c r="G42" s="55">
        <f>IF('BREAK-EVEN CALCULATOR'!$D$12=TRUE,'PARTICIPATION RATE TABLES'!G$39*('BREAK-EVEN CALCULATOR'!$D$22+('BREAK-EVEN CALCULATOR'!$D$22*'BREAK-EVEN CALCULATOR'!$D$23)+('BREAK-EVEN CALCULATOR'!$D$22*'BREAK-EVEN CALCULATOR'!$D$24)),0)</f>
        <v>223.66666666666663</v>
      </c>
      <c r="H42" s="55">
        <f>IF('BREAK-EVEN CALCULATOR'!$D$12=TRUE,'PARTICIPATION RATE TABLES'!H$39*('BREAK-EVEN CALCULATOR'!$D$22+('BREAK-EVEN CALCULATOR'!$D$22*'BREAK-EVEN CALCULATOR'!$D$23)+('BREAK-EVEN CALCULATOR'!$D$22*'BREAK-EVEN CALCULATOR'!$D$24)),0)</f>
        <v>261.06666666666666</v>
      </c>
      <c r="I42" s="55">
        <f>IF('BREAK-EVEN CALCULATOR'!$D$12=TRUE,'PARTICIPATION RATE TABLES'!I$39*('BREAK-EVEN CALCULATOR'!$D$22+('BREAK-EVEN CALCULATOR'!$D$22*'BREAK-EVEN CALCULATOR'!$D$23)+('BREAK-EVEN CALCULATOR'!$D$22*'BREAK-EVEN CALCULATOR'!$D$24)),0)</f>
        <v>298.46666666666664</v>
      </c>
      <c r="J42" s="55">
        <f>IF('BREAK-EVEN CALCULATOR'!$D$12=TRUE,'PARTICIPATION RATE TABLES'!J$39*('BREAK-EVEN CALCULATOR'!$D$22+('BREAK-EVEN CALCULATOR'!$D$22*'BREAK-EVEN CALCULATOR'!$D$23)+('BREAK-EVEN CALCULATOR'!$D$22*'BREAK-EVEN CALCULATOR'!$D$24)),0)</f>
        <v>335.86666666666662</v>
      </c>
      <c r="K42" s="55">
        <f>IF('BREAK-EVEN CALCULATOR'!$D$12=TRUE,'PARTICIPATION RATE TABLES'!K$39*('BREAK-EVEN CALCULATOR'!$D$22+('BREAK-EVEN CALCULATOR'!$D$22*'BREAK-EVEN CALCULATOR'!$D$23)+('BREAK-EVEN CALCULATOR'!$D$22*'BREAK-EVEN CALCULATOR'!$D$24)),0)</f>
        <v>373.26666666666665</v>
      </c>
      <c r="L42" s="55">
        <f>IF('BREAK-EVEN CALCULATOR'!$D$12=TRUE,'PARTICIPATION RATE TABLES'!L$39*('BREAK-EVEN CALCULATOR'!$D$22+('BREAK-EVEN CALCULATOR'!$D$22*'BREAK-EVEN CALCULATOR'!$D$23)+('BREAK-EVEN CALCULATOR'!$D$22*'BREAK-EVEN CALCULATOR'!$D$24)),0)</f>
        <v>410.66666666666663</v>
      </c>
      <c r="M42" s="55">
        <f>IF('BREAK-EVEN CALCULATOR'!$D$12=TRUE,'PARTICIPATION RATE TABLES'!M$39*('BREAK-EVEN CALCULATOR'!$D$22+('BREAK-EVEN CALCULATOR'!$D$22*'BREAK-EVEN CALCULATOR'!$D$23)+('BREAK-EVEN CALCULATOR'!$D$22*'BREAK-EVEN CALCULATOR'!$D$24)),0)</f>
        <v>448.06666666666661</v>
      </c>
      <c r="N42" s="55">
        <f>IF('BREAK-EVEN CALCULATOR'!$D$12=TRUE,'PARTICIPATION RATE TABLES'!N$39*('BREAK-EVEN CALCULATOR'!$D$22+('BREAK-EVEN CALCULATOR'!$D$22*'BREAK-EVEN CALCULATOR'!$D$23)+('BREAK-EVEN CALCULATOR'!$D$22*'BREAK-EVEN CALCULATOR'!$D$24)),0)</f>
        <v>485.46666666666664</v>
      </c>
      <c r="O42" s="55">
        <f>IF('BREAK-EVEN CALCULATOR'!$D$12=TRUE,'PARTICIPATION RATE TABLES'!O$39*('BREAK-EVEN CALCULATOR'!$D$22+('BREAK-EVEN CALCULATOR'!$D$22*'BREAK-EVEN CALCULATOR'!$D$23)+('BREAK-EVEN CALCULATOR'!$D$22*'BREAK-EVEN CALCULATOR'!$D$24)),0)</f>
        <v>522.86666666666667</v>
      </c>
      <c r="P42" s="55">
        <f>IF('BREAK-EVEN CALCULATOR'!$D$12=TRUE,'PARTICIPATION RATE TABLES'!P$39*('BREAK-EVEN CALCULATOR'!$D$22+('BREAK-EVEN CALCULATOR'!$D$22*'BREAK-EVEN CALCULATOR'!$D$23)+('BREAK-EVEN CALCULATOR'!$D$22*'BREAK-EVEN CALCULATOR'!$D$24)),0)</f>
        <v>560.26666666666665</v>
      </c>
      <c r="Q42" s="55">
        <f>IF('BREAK-EVEN CALCULATOR'!$D$12=TRUE,'PARTICIPATION RATE TABLES'!Q$39*('BREAK-EVEN CALCULATOR'!$D$22+('BREAK-EVEN CALCULATOR'!$D$22*'BREAK-EVEN CALCULATOR'!$D$23)+('BREAK-EVEN CALCULATOR'!$D$22*'BREAK-EVEN CALCULATOR'!$D$24)),0)</f>
        <v>597.66666666666663</v>
      </c>
      <c r="R42" s="55">
        <f>IF('BREAK-EVEN CALCULATOR'!$D$12=TRUE,'PARTICIPATION RATE TABLES'!R$39*('BREAK-EVEN CALCULATOR'!$D$22+('BREAK-EVEN CALCULATOR'!$D$22*'BREAK-EVEN CALCULATOR'!$D$23)+('BREAK-EVEN CALCULATOR'!$D$22*'BREAK-EVEN CALCULATOR'!$D$24)),0)</f>
        <v>635.06666666666672</v>
      </c>
      <c r="S42" s="55">
        <f>IF('BREAK-EVEN CALCULATOR'!$D$12=TRUE,'PARTICIPATION RATE TABLES'!S$39*('BREAK-EVEN CALCULATOR'!$D$22+('BREAK-EVEN CALCULATOR'!$D$22*'BREAK-EVEN CALCULATOR'!$D$23)+('BREAK-EVEN CALCULATOR'!$D$22*'BREAK-EVEN CALCULATOR'!$D$24)),0)</f>
        <v>672.46666666666658</v>
      </c>
      <c r="T42" s="55">
        <f>IF('BREAK-EVEN CALCULATOR'!$D$12=TRUE,'PARTICIPATION RATE TABLES'!T$39*('BREAK-EVEN CALCULATOR'!$D$22+('BREAK-EVEN CALCULATOR'!$D$22*'BREAK-EVEN CALCULATOR'!$D$23)+('BREAK-EVEN CALCULATOR'!$D$22*'BREAK-EVEN CALCULATOR'!$D$24)),0)</f>
        <v>709.86666666666667</v>
      </c>
      <c r="U42" s="55">
        <f>IF('BREAK-EVEN CALCULATOR'!$D$12=TRUE,'PARTICIPATION RATE TABLES'!U$39*('BREAK-EVEN CALCULATOR'!$D$22+('BREAK-EVEN CALCULATOR'!$D$22*'BREAK-EVEN CALCULATOR'!$D$23)+('BREAK-EVEN CALCULATOR'!$D$22*'BREAK-EVEN CALCULATOR'!$D$24)),0)</f>
        <v>747.26666666666665</v>
      </c>
      <c r="V42" s="55">
        <f>IF('BREAK-EVEN CALCULATOR'!$D$12=TRUE,'PARTICIPATION RATE TABLES'!V$39*('BREAK-EVEN CALCULATOR'!$D$22+('BREAK-EVEN CALCULATOR'!$D$22*'BREAK-EVEN CALCULATOR'!$D$23)+('BREAK-EVEN CALCULATOR'!$D$22*'BREAK-EVEN CALCULATOR'!$D$24)),0)</f>
        <v>784.66666666666663</v>
      </c>
      <c r="W42" s="55">
        <f>IF('BREAK-EVEN CALCULATOR'!$D$12=TRUE,'PARTICIPATION RATE TABLES'!W$39*('BREAK-EVEN CALCULATOR'!$D$22+('BREAK-EVEN CALCULATOR'!$D$22*'BREAK-EVEN CALCULATOR'!$D$23)+('BREAK-EVEN CALCULATOR'!$D$22*'BREAK-EVEN CALCULATOR'!$D$24)),0)</f>
        <v>822.06666666666661</v>
      </c>
      <c r="X42" s="55">
        <f>IF('BREAK-EVEN CALCULATOR'!$D$12=TRUE,'PARTICIPATION RATE TABLES'!X$39*('BREAK-EVEN CALCULATOR'!$D$22+('BREAK-EVEN CALCULATOR'!$D$22*'BREAK-EVEN CALCULATOR'!$D$23)+('BREAK-EVEN CALCULATOR'!$D$22*'BREAK-EVEN CALCULATOR'!$D$24)),0)</f>
        <v>859.4666666666667</v>
      </c>
      <c r="Y42" s="55">
        <f>IF('BREAK-EVEN CALCULATOR'!$D$12=TRUE,'PARTICIPATION RATE TABLES'!Y$39*('BREAK-EVEN CALCULATOR'!$D$22+('BREAK-EVEN CALCULATOR'!$D$22*'BREAK-EVEN CALCULATOR'!$D$23)+('BREAK-EVEN CALCULATOR'!$D$22*'BREAK-EVEN CALCULATOR'!$D$24)),0)</f>
        <v>896.86666666666656</v>
      </c>
      <c r="Z42" s="55">
        <f>IF('BREAK-EVEN CALCULATOR'!$D$12=TRUE,'PARTICIPATION RATE TABLES'!Z$39*('BREAK-EVEN CALCULATOR'!$D$22+('BREAK-EVEN CALCULATOR'!$D$22*'BREAK-EVEN CALCULATOR'!$D$23)+('BREAK-EVEN CALCULATOR'!$D$22*'BREAK-EVEN CALCULATOR'!$D$24)),0)</f>
        <v>934.26666666666654</v>
      </c>
      <c r="AA42" s="55">
        <f>IF('BREAK-EVEN CALCULATOR'!$D$12=TRUE,'PARTICIPATION RATE TABLES'!AA$39*('BREAK-EVEN CALCULATOR'!$D$22+('BREAK-EVEN CALCULATOR'!$D$22*'BREAK-EVEN CALCULATOR'!$D$23)+('BREAK-EVEN CALCULATOR'!$D$22*'BREAK-EVEN CALCULATOR'!$D$24)),0)</f>
        <v>971.66666666666663</v>
      </c>
      <c r="AB42" s="55">
        <f>IF('BREAK-EVEN CALCULATOR'!$D$12=TRUE,'PARTICIPATION RATE TABLES'!AB$39*('BREAK-EVEN CALCULATOR'!$D$22+('BREAK-EVEN CALCULATOR'!$D$22*'BREAK-EVEN CALCULATOR'!$D$23)+('BREAK-EVEN CALCULATOR'!$D$22*'BREAK-EVEN CALCULATOR'!$D$24)),0)</f>
        <v>1009.0666666666666</v>
      </c>
      <c r="AC42" s="55">
        <f>IF('BREAK-EVEN CALCULATOR'!$D$12=TRUE,'PARTICIPATION RATE TABLES'!AC$39*('BREAK-EVEN CALCULATOR'!$D$22+('BREAK-EVEN CALCULATOR'!$D$22*'BREAK-EVEN CALCULATOR'!$D$23)+('BREAK-EVEN CALCULATOR'!$D$22*'BREAK-EVEN CALCULATOR'!$D$24)),0)</f>
        <v>1046.4666666666665</v>
      </c>
      <c r="AD42" s="55">
        <f>IF('BREAK-EVEN CALCULATOR'!$D$12=TRUE,'PARTICIPATION RATE TABLES'!AD$39*('BREAK-EVEN CALCULATOR'!$D$22+('BREAK-EVEN CALCULATOR'!$D$22*'BREAK-EVEN CALCULATOR'!$D$23)+('BREAK-EVEN CALCULATOR'!$D$22*'BREAK-EVEN CALCULATOR'!$D$24)),0)</f>
        <v>1083.8666666666666</v>
      </c>
      <c r="AE42" s="55">
        <f>IF('BREAK-EVEN CALCULATOR'!$D$12=TRUE,'PARTICIPATION RATE TABLES'!AE$39*('BREAK-EVEN CALCULATOR'!$D$22+('BREAK-EVEN CALCULATOR'!$D$22*'BREAK-EVEN CALCULATOR'!$D$23)+('BREAK-EVEN CALCULATOR'!$D$22*'BREAK-EVEN CALCULATOR'!$D$24)),0)</f>
        <v>1121.2666666666667</v>
      </c>
      <c r="AF42" s="55">
        <f>IF('BREAK-EVEN CALCULATOR'!$D$12=TRUE,'PARTICIPATION RATE TABLES'!AF$39*('BREAK-EVEN CALCULATOR'!$D$22+('BREAK-EVEN CALCULATOR'!$D$22*'BREAK-EVEN CALCULATOR'!$D$23)+('BREAK-EVEN CALCULATOR'!$D$22*'BREAK-EVEN CALCULATOR'!$D$24)),0)</f>
        <v>1158.6666666666665</v>
      </c>
      <c r="AG42" s="55">
        <f>IF('BREAK-EVEN CALCULATOR'!$D$12=TRUE,'PARTICIPATION RATE TABLES'!AG$39*('BREAK-EVEN CALCULATOR'!$D$22+('BREAK-EVEN CALCULATOR'!$D$22*'BREAK-EVEN CALCULATOR'!$D$23)+('BREAK-EVEN CALCULATOR'!$D$22*'BREAK-EVEN CALCULATOR'!$D$24)),0)</f>
        <v>1196.0666666666666</v>
      </c>
      <c r="AH42" s="55">
        <f>IF('BREAK-EVEN CALCULATOR'!$D$12=TRUE,'PARTICIPATION RATE TABLES'!AH$39*('BREAK-EVEN CALCULATOR'!$D$22+('BREAK-EVEN CALCULATOR'!$D$22*'BREAK-EVEN CALCULATOR'!$D$23)+('BREAK-EVEN CALCULATOR'!$D$22*'BREAK-EVEN CALCULATOR'!$D$24)),0)</f>
        <v>1233.4666666666665</v>
      </c>
      <c r="AI42" s="55">
        <f>IF('BREAK-EVEN CALCULATOR'!$D$12=TRUE,'PARTICIPATION RATE TABLES'!AI$39*('BREAK-EVEN CALCULATOR'!$D$22+('BREAK-EVEN CALCULATOR'!$D$22*'BREAK-EVEN CALCULATOR'!$D$23)+('BREAK-EVEN CALCULATOR'!$D$22*'BREAK-EVEN CALCULATOR'!$D$24)),0)</f>
        <v>1270.8666666666666</v>
      </c>
      <c r="AJ42" s="55">
        <f>IF('BREAK-EVEN CALCULATOR'!$D$12=TRUE,'PARTICIPATION RATE TABLES'!AJ$39*('BREAK-EVEN CALCULATOR'!$D$22+('BREAK-EVEN CALCULATOR'!$D$22*'BREAK-EVEN CALCULATOR'!$D$23)+('BREAK-EVEN CALCULATOR'!$D$22*'BREAK-EVEN CALCULATOR'!$D$24)),0)</f>
        <v>1308.2666666666667</v>
      </c>
      <c r="AK42" s="55">
        <f>IF('BREAK-EVEN CALCULATOR'!$D$12=TRUE,'PARTICIPATION RATE TABLES'!AK$39*('BREAK-EVEN CALCULATOR'!$D$22+('BREAK-EVEN CALCULATOR'!$D$22*'BREAK-EVEN CALCULATOR'!$D$23)+('BREAK-EVEN CALCULATOR'!$D$22*'BREAK-EVEN CALCULATOR'!$D$24)),0)</f>
        <v>1345.6666666666665</v>
      </c>
      <c r="AL42" s="55">
        <f>IF('BREAK-EVEN CALCULATOR'!$D$12=TRUE,'PARTICIPATION RATE TABLES'!AL$39*('BREAK-EVEN CALCULATOR'!$D$22+('BREAK-EVEN CALCULATOR'!$D$22*'BREAK-EVEN CALCULATOR'!$D$23)+('BREAK-EVEN CALCULATOR'!$D$22*'BREAK-EVEN CALCULATOR'!$D$24)),0)</f>
        <v>1383.0666666666666</v>
      </c>
      <c r="AM42" s="55">
        <f>IF('BREAK-EVEN CALCULATOR'!$D$12=TRUE,'PARTICIPATION RATE TABLES'!AM$39*('BREAK-EVEN CALCULATOR'!$D$22+('BREAK-EVEN CALCULATOR'!$D$22*'BREAK-EVEN CALCULATOR'!$D$23)+('BREAK-EVEN CALCULATOR'!$D$22*'BREAK-EVEN CALCULATOR'!$D$24)),0)</f>
        <v>1420.4666666666667</v>
      </c>
      <c r="AN42" s="55">
        <f>IF('BREAK-EVEN CALCULATOR'!$D$12=TRUE,'PARTICIPATION RATE TABLES'!AN$39*('BREAK-EVEN CALCULATOR'!$D$22+('BREAK-EVEN CALCULATOR'!$D$22*'BREAK-EVEN CALCULATOR'!$D$23)+('BREAK-EVEN CALCULATOR'!$D$22*'BREAK-EVEN CALCULATOR'!$D$24)),0)</f>
        <v>1457.8666666666666</v>
      </c>
      <c r="AO42" s="55">
        <f>IF('BREAK-EVEN CALCULATOR'!$D$12=TRUE,'PARTICIPATION RATE TABLES'!AO$39*('BREAK-EVEN CALCULATOR'!$D$22+('BREAK-EVEN CALCULATOR'!$D$22*'BREAK-EVEN CALCULATOR'!$D$23)+('BREAK-EVEN CALCULATOR'!$D$22*'BREAK-EVEN CALCULATOR'!$D$24)),0)</f>
        <v>1495.2666666666664</v>
      </c>
      <c r="AP42" s="55">
        <f>IF('BREAK-EVEN CALCULATOR'!$D$12=TRUE,'PARTICIPATION RATE TABLES'!AP$39*('BREAK-EVEN CALCULATOR'!$D$22+('BREAK-EVEN CALCULATOR'!$D$22*'BREAK-EVEN CALCULATOR'!$D$23)+('BREAK-EVEN CALCULATOR'!$D$22*'BREAK-EVEN CALCULATOR'!$D$24)),0)</f>
        <v>1532.6666666666665</v>
      </c>
      <c r="AQ42" s="55">
        <f>IF('BREAK-EVEN CALCULATOR'!$D$12=TRUE,'PARTICIPATION RATE TABLES'!AQ$39*('BREAK-EVEN CALCULATOR'!$D$22+('BREAK-EVEN CALCULATOR'!$D$22*'BREAK-EVEN CALCULATOR'!$D$23)+('BREAK-EVEN CALCULATOR'!$D$22*'BREAK-EVEN CALCULATOR'!$D$24)),0)</f>
        <v>1570.0666666666666</v>
      </c>
      <c r="AR42" s="55">
        <f>IF('BREAK-EVEN CALCULATOR'!$D$12=TRUE,'PARTICIPATION RATE TABLES'!AR$39*('BREAK-EVEN CALCULATOR'!$D$22+('BREAK-EVEN CALCULATOR'!$D$22*'BREAK-EVEN CALCULATOR'!$D$23)+('BREAK-EVEN CALCULATOR'!$D$22*'BREAK-EVEN CALCULATOR'!$D$24)),0)</f>
        <v>1607.4666666666665</v>
      </c>
      <c r="AS42" s="55">
        <f>IF('BREAK-EVEN CALCULATOR'!$D$12=TRUE,'PARTICIPATION RATE TABLES'!AS$39*('BREAK-EVEN CALCULATOR'!$D$22+('BREAK-EVEN CALCULATOR'!$D$22*'BREAK-EVEN CALCULATOR'!$D$23)+('BREAK-EVEN CALCULATOR'!$D$22*'BREAK-EVEN CALCULATOR'!$D$24)),0)</f>
        <v>1644.8666666666666</v>
      </c>
      <c r="AT42" s="55">
        <f>IF('BREAK-EVEN CALCULATOR'!$D$12=TRUE,'PARTICIPATION RATE TABLES'!AT$39*('BREAK-EVEN CALCULATOR'!$D$22+('BREAK-EVEN CALCULATOR'!$D$22*'BREAK-EVEN CALCULATOR'!$D$23)+('BREAK-EVEN CALCULATOR'!$D$22*'BREAK-EVEN CALCULATOR'!$D$24)),0)</f>
        <v>1682.2666666666667</v>
      </c>
      <c r="AU42" s="55">
        <f>IF('BREAK-EVEN CALCULATOR'!$D$12=TRUE,'PARTICIPATION RATE TABLES'!AU$39*('BREAK-EVEN CALCULATOR'!$D$22+('BREAK-EVEN CALCULATOR'!$D$22*'BREAK-EVEN CALCULATOR'!$D$23)+('BREAK-EVEN CALCULATOR'!$D$22*'BREAK-EVEN CALCULATOR'!$D$24)),0)</f>
        <v>1719.6666666666665</v>
      </c>
      <c r="AV42" s="55">
        <f>IF('BREAK-EVEN CALCULATOR'!$D$12=TRUE,'PARTICIPATION RATE TABLES'!AV$39*('BREAK-EVEN CALCULATOR'!$D$22+('BREAK-EVEN CALCULATOR'!$D$22*'BREAK-EVEN CALCULATOR'!$D$23)+('BREAK-EVEN CALCULATOR'!$D$22*'BREAK-EVEN CALCULATOR'!$D$24)),0)</f>
        <v>1757.0666666666666</v>
      </c>
      <c r="AW42" s="55">
        <f>IF('BREAK-EVEN CALCULATOR'!$D$12=TRUE,'PARTICIPATION RATE TABLES'!AW$39*('BREAK-EVEN CALCULATOR'!$D$22+('BREAK-EVEN CALCULATOR'!$D$22*'BREAK-EVEN CALCULATOR'!$D$23)+('BREAK-EVEN CALCULATOR'!$D$22*'BREAK-EVEN CALCULATOR'!$D$24)),0)</f>
        <v>1794.4666666666667</v>
      </c>
      <c r="AX42" s="55">
        <f>IF('BREAK-EVEN CALCULATOR'!$D$12=TRUE,'PARTICIPATION RATE TABLES'!AX$39*('BREAK-EVEN CALCULATOR'!$D$22+('BREAK-EVEN CALCULATOR'!$D$22*'BREAK-EVEN CALCULATOR'!$D$23)+('BREAK-EVEN CALCULATOR'!$D$22*'BREAK-EVEN CALCULATOR'!$D$24)),0)</f>
        <v>1831.8666666666666</v>
      </c>
      <c r="AY42" s="55">
        <f>IF('BREAK-EVEN CALCULATOR'!$D$12=TRUE,'PARTICIPATION RATE TABLES'!AY$39*('BREAK-EVEN CALCULATOR'!$D$22+('BREAK-EVEN CALCULATOR'!$D$22*'BREAK-EVEN CALCULATOR'!$D$23)+('BREAK-EVEN CALCULATOR'!$D$22*'BREAK-EVEN CALCULATOR'!$D$24)),0)</f>
        <v>1869.2666666666667</v>
      </c>
      <c r="AZ42" s="55">
        <f>IF('BREAK-EVEN CALCULATOR'!$D$12=TRUE,'PARTICIPATION RATE TABLES'!AZ$39*('BREAK-EVEN CALCULATOR'!$D$22+('BREAK-EVEN CALCULATOR'!$D$22*'BREAK-EVEN CALCULATOR'!$D$23)+('BREAK-EVEN CALCULATOR'!$D$22*'BREAK-EVEN CALCULATOR'!$D$24)),0)</f>
        <v>1906.6666666666667</v>
      </c>
      <c r="BA42" s="55">
        <f>IF('BREAK-EVEN CALCULATOR'!$D$12=TRUE,'PARTICIPATION RATE TABLES'!BA$39*('BREAK-EVEN CALCULATOR'!$D$22+('BREAK-EVEN CALCULATOR'!$D$22*'BREAK-EVEN CALCULATOR'!$D$23)+('BREAK-EVEN CALCULATOR'!$D$22*'BREAK-EVEN CALCULATOR'!$D$24)),0)</f>
        <v>1944.0666666666664</v>
      </c>
      <c r="BB42" s="55">
        <f>IF('BREAK-EVEN CALCULATOR'!$D$12=TRUE,'PARTICIPATION RATE TABLES'!BB$39*('BREAK-EVEN CALCULATOR'!$D$22+('BREAK-EVEN CALCULATOR'!$D$22*'BREAK-EVEN CALCULATOR'!$D$23)+('BREAK-EVEN CALCULATOR'!$D$22*'BREAK-EVEN CALCULATOR'!$D$24)),0)</f>
        <v>1981.4666666666667</v>
      </c>
      <c r="BC42" s="55">
        <f>IF('BREAK-EVEN CALCULATOR'!$D$12=TRUE,'PARTICIPATION RATE TABLES'!BC$39*('BREAK-EVEN CALCULATOR'!$D$22+('BREAK-EVEN CALCULATOR'!$D$22*'BREAK-EVEN CALCULATOR'!$D$23)+('BREAK-EVEN CALCULATOR'!$D$22*'BREAK-EVEN CALCULATOR'!$D$24)),0)</f>
        <v>2018.8666666666668</v>
      </c>
      <c r="BD42" s="55">
        <f>IF('BREAK-EVEN CALCULATOR'!$D$12=TRUE,'PARTICIPATION RATE TABLES'!BD$39*('BREAK-EVEN CALCULATOR'!$D$22+('BREAK-EVEN CALCULATOR'!$D$22*'BREAK-EVEN CALCULATOR'!$D$23)+('BREAK-EVEN CALCULATOR'!$D$22*'BREAK-EVEN CALCULATOR'!$D$24)),0)</f>
        <v>2056.2666666666664</v>
      </c>
      <c r="BE42" s="55">
        <f>IF('BREAK-EVEN CALCULATOR'!$D$12=TRUE,'PARTICIPATION RATE TABLES'!BE$39*('BREAK-EVEN CALCULATOR'!$D$22+('BREAK-EVEN CALCULATOR'!$D$22*'BREAK-EVEN CALCULATOR'!$D$23)+('BREAK-EVEN CALCULATOR'!$D$22*'BREAK-EVEN CALCULATOR'!$D$24)),0)</f>
        <v>2093.6666666666665</v>
      </c>
      <c r="BF42" s="55">
        <f>IF('BREAK-EVEN CALCULATOR'!$D$12=TRUE,'PARTICIPATION RATE TABLES'!BF$39*('BREAK-EVEN CALCULATOR'!$D$22+('BREAK-EVEN CALCULATOR'!$D$22*'BREAK-EVEN CALCULATOR'!$D$23)+('BREAK-EVEN CALCULATOR'!$D$22*'BREAK-EVEN CALCULATOR'!$D$24)),0)</f>
        <v>2131.0666666666666</v>
      </c>
      <c r="BG42" s="55">
        <f>IF('BREAK-EVEN CALCULATOR'!$D$12=TRUE,'PARTICIPATION RATE TABLES'!BG$39*('BREAK-EVEN CALCULATOR'!$D$22+('BREAK-EVEN CALCULATOR'!$D$22*'BREAK-EVEN CALCULATOR'!$D$23)+('BREAK-EVEN CALCULATOR'!$D$22*'BREAK-EVEN CALCULATOR'!$D$24)),0)</f>
        <v>2168.4666666666662</v>
      </c>
      <c r="BH42" s="55">
        <f>IF('BREAK-EVEN CALCULATOR'!$D$12=TRUE,'PARTICIPATION RATE TABLES'!BH$39*('BREAK-EVEN CALCULATOR'!$D$22+('BREAK-EVEN CALCULATOR'!$D$22*'BREAK-EVEN CALCULATOR'!$D$23)+('BREAK-EVEN CALCULATOR'!$D$22*'BREAK-EVEN CALCULATOR'!$D$24)),0)</f>
        <v>2205.8666666666668</v>
      </c>
      <c r="BI42" s="55">
        <f>IF('BREAK-EVEN CALCULATOR'!$D$12=TRUE,'PARTICIPATION RATE TABLES'!BI$39*('BREAK-EVEN CALCULATOR'!$D$22+('BREAK-EVEN CALCULATOR'!$D$22*'BREAK-EVEN CALCULATOR'!$D$23)+('BREAK-EVEN CALCULATOR'!$D$22*'BREAK-EVEN CALCULATOR'!$D$24)),0)</f>
        <v>2243.2666666666669</v>
      </c>
      <c r="BJ42" s="55">
        <f>IF('BREAK-EVEN CALCULATOR'!$D$12=TRUE,'PARTICIPATION RATE TABLES'!BJ$39*('BREAK-EVEN CALCULATOR'!$D$22+('BREAK-EVEN CALCULATOR'!$D$22*'BREAK-EVEN CALCULATOR'!$D$23)+('BREAK-EVEN CALCULATOR'!$D$22*'BREAK-EVEN CALCULATOR'!$D$24)),0)</f>
        <v>2280.6666666666665</v>
      </c>
      <c r="BK42" s="55">
        <f>IF('BREAK-EVEN CALCULATOR'!$D$12=TRUE,'PARTICIPATION RATE TABLES'!BK$39*('BREAK-EVEN CALCULATOR'!$D$22+('BREAK-EVEN CALCULATOR'!$D$22*'BREAK-EVEN CALCULATOR'!$D$23)+('BREAK-EVEN CALCULATOR'!$D$22*'BREAK-EVEN CALCULATOR'!$D$24)),0)</f>
        <v>2318.0666666666666</v>
      </c>
      <c r="BL42" s="55">
        <f>IF('BREAK-EVEN CALCULATOR'!$D$12=TRUE,'PARTICIPATION RATE TABLES'!BL$39*('BREAK-EVEN CALCULATOR'!$D$22+('BREAK-EVEN CALCULATOR'!$D$22*'BREAK-EVEN CALCULATOR'!$D$23)+('BREAK-EVEN CALCULATOR'!$D$22*'BREAK-EVEN CALCULATOR'!$D$24)),0)</f>
        <v>2355.4666666666667</v>
      </c>
      <c r="BM42" s="55">
        <f>IF('BREAK-EVEN CALCULATOR'!$D$12=TRUE,'PARTICIPATION RATE TABLES'!BM$39*('BREAK-EVEN CALCULATOR'!$D$22+('BREAK-EVEN CALCULATOR'!$D$22*'BREAK-EVEN CALCULATOR'!$D$23)+('BREAK-EVEN CALCULATOR'!$D$22*'BREAK-EVEN CALCULATOR'!$D$24)),0)</f>
        <v>2392.8666666666663</v>
      </c>
      <c r="BN42" s="55">
        <f>IF('BREAK-EVEN CALCULATOR'!$D$12=TRUE,'PARTICIPATION RATE TABLES'!BN$39*('BREAK-EVEN CALCULATOR'!$D$22+('BREAK-EVEN CALCULATOR'!$D$22*'BREAK-EVEN CALCULATOR'!$D$23)+('BREAK-EVEN CALCULATOR'!$D$22*'BREAK-EVEN CALCULATOR'!$D$24)),0)</f>
        <v>2430.2666666666664</v>
      </c>
      <c r="BO42" s="55">
        <f>IF('BREAK-EVEN CALCULATOR'!$D$12=TRUE,'PARTICIPATION RATE TABLES'!BO$39*('BREAK-EVEN CALCULATOR'!$D$22+('BREAK-EVEN CALCULATOR'!$D$22*'BREAK-EVEN CALCULATOR'!$D$23)+('BREAK-EVEN CALCULATOR'!$D$22*'BREAK-EVEN CALCULATOR'!$D$24)),0)</f>
        <v>2467.6666666666665</v>
      </c>
      <c r="BP42" s="55">
        <f>IF('BREAK-EVEN CALCULATOR'!$D$12=TRUE,'PARTICIPATION RATE TABLES'!BP$39*('BREAK-EVEN CALCULATOR'!$D$22+('BREAK-EVEN CALCULATOR'!$D$22*'BREAK-EVEN CALCULATOR'!$D$23)+('BREAK-EVEN CALCULATOR'!$D$22*'BREAK-EVEN CALCULATOR'!$D$24)),0)</f>
        <v>2505.0666666666666</v>
      </c>
      <c r="BQ42" s="55">
        <f>IF('BREAK-EVEN CALCULATOR'!$D$12=TRUE,'PARTICIPATION RATE TABLES'!BQ$39*('BREAK-EVEN CALCULATOR'!$D$22+('BREAK-EVEN CALCULATOR'!$D$22*'BREAK-EVEN CALCULATOR'!$D$23)+('BREAK-EVEN CALCULATOR'!$D$22*'BREAK-EVEN CALCULATOR'!$D$24)),0)</f>
        <v>2542.4666666666667</v>
      </c>
      <c r="BR42" s="55">
        <f>IF('BREAK-EVEN CALCULATOR'!$D$12=TRUE,'PARTICIPATION RATE TABLES'!BR$39*('BREAK-EVEN CALCULATOR'!$D$22+('BREAK-EVEN CALCULATOR'!$D$22*'BREAK-EVEN CALCULATOR'!$D$23)+('BREAK-EVEN CALCULATOR'!$D$22*'BREAK-EVEN CALCULATOR'!$D$24)),0)</f>
        <v>2579.8666666666668</v>
      </c>
      <c r="BS42" s="55">
        <f>IF('BREAK-EVEN CALCULATOR'!$D$12=TRUE,'PARTICIPATION RATE TABLES'!BS$39*('BREAK-EVEN CALCULATOR'!$D$22+('BREAK-EVEN CALCULATOR'!$D$22*'BREAK-EVEN CALCULATOR'!$D$23)+('BREAK-EVEN CALCULATOR'!$D$22*'BREAK-EVEN CALCULATOR'!$D$24)),0)</f>
        <v>2617.2666666666664</v>
      </c>
      <c r="BT42" s="55">
        <f>IF('BREAK-EVEN CALCULATOR'!$D$12=TRUE,'PARTICIPATION RATE TABLES'!BT$39*('BREAK-EVEN CALCULATOR'!$D$22+('BREAK-EVEN CALCULATOR'!$D$22*'BREAK-EVEN CALCULATOR'!$D$23)+('BREAK-EVEN CALCULATOR'!$D$22*'BREAK-EVEN CALCULATOR'!$D$24)),0)</f>
        <v>2654.6666666666665</v>
      </c>
      <c r="BU42" s="55">
        <f>IF('BREAK-EVEN CALCULATOR'!$D$12=TRUE,'PARTICIPATION RATE TABLES'!BU$39*('BREAK-EVEN CALCULATOR'!$D$22+('BREAK-EVEN CALCULATOR'!$D$22*'BREAK-EVEN CALCULATOR'!$D$23)+('BREAK-EVEN CALCULATOR'!$D$22*'BREAK-EVEN CALCULATOR'!$D$24)),0)</f>
        <v>2692.0666666666666</v>
      </c>
      <c r="BV42" s="55">
        <f>IF('BREAK-EVEN CALCULATOR'!$D$12=TRUE,'PARTICIPATION RATE TABLES'!BV$39*('BREAK-EVEN CALCULATOR'!$D$22+('BREAK-EVEN CALCULATOR'!$D$22*'BREAK-EVEN CALCULATOR'!$D$23)+('BREAK-EVEN CALCULATOR'!$D$22*'BREAK-EVEN CALCULATOR'!$D$24)),0)</f>
        <v>2729.4666666666662</v>
      </c>
      <c r="BW42" s="55">
        <f>IF('BREAK-EVEN CALCULATOR'!$D$12=TRUE,'PARTICIPATION RATE TABLES'!BW$39*('BREAK-EVEN CALCULATOR'!$D$22+('BREAK-EVEN CALCULATOR'!$D$22*'BREAK-EVEN CALCULATOR'!$D$23)+('BREAK-EVEN CALCULATOR'!$D$22*'BREAK-EVEN CALCULATOR'!$D$24)),0)</f>
        <v>2766.8666666666663</v>
      </c>
      <c r="BX42" s="55">
        <f>IF('BREAK-EVEN CALCULATOR'!$D$12=TRUE,'PARTICIPATION RATE TABLES'!BX$39*('BREAK-EVEN CALCULATOR'!$D$22+('BREAK-EVEN CALCULATOR'!$D$22*'BREAK-EVEN CALCULATOR'!$D$23)+('BREAK-EVEN CALCULATOR'!$D$22*'BREAK-EVEN CALCULATOR'!$D$24)),0)</f>
        <v>2804.2666666666669</v>
      </c>
      <c r="BY42" s="55">
        <f>IF('BREAK-EVEN CALCULATOR'!$D$12=TRUE,'PARTICIPATION RATE TABLES'!BY$39*('BREAK-EVEN CALCULATOR'!$D$22+('BREAK-EVEN CALCULATOR'!$D$22*'BREAK-EVEN CALCULATOR'!$D$23)+('BREAK-EVEN CALCULATOR'!$D$22*'BREAK-EVEN CALCULATOR'!$D$24)),0)</f>
        <v>2841.6666666666665</v>
      </c>
      <c r="BZ42" s="55">
        <f>IF('BREAK-EVEN CALCULATOR'!$D$12=TRUE,'PARTICIPATION RATE TABLES'!BZ$39*('BREAK-EVEN CALCULATOR'!$D$22+('BREAK-EVEN CALCULATOR'!$D$22*'BREAK-EVEN CALCULATOR'!$D$23)+('BREAK-EVEN CALCULATOR'!$D$22*'BREAK-EVEN CALCULATOR'!$D$24)),0)</f>
        <v>2879.0666666666666</v>
      </c>
      <c r="CA42" s="55">
        <f>IF('BREAK-EVEN CALCULATOR'!$D$12=TRUE,'PARTICIPATION RATE TABLES'!CA$39*('BREAK-EVEN CALCULATOR'!$D$22+('BREAK-EVEN CALCULATOR'!$D$22*'BREAK-EVEN CALCULATOR'!$D$23)+('BREAK-EVEN CALCULATOR'!$D$22*'BREAK-EVEN CALCULATOR'!$D$24)),0)</f>
        <v>2916.4666666666667</v>
      </c>
      <c r="CB42" s="55">
        <f>IF('BREAK-EVEN CALCULATOR'!$D$12=TRUE,'PARTICIPATION RATE TABLES'!CB$39*('BREAK-EVEN CALCULATOR'!$D$22+('BREAK-EVEN CALCULATOR'!$D$22*'BREAK-EVEN CALCULATOR'!$D$23)+('BREAK-EVEN CALCULATOR'!$D$22*'BREAK-EVEN CALCULATOR'!$D$24)),0)</f>
        <v>2953.8666666666663</v>
      </c>
      <c r="CC42" s="55">
        <f>IF('BREAK-EVEN CALCULATOR'!$D$12=TRUE,'PARTICIPATION RATE TABLES'!CC$39*('BREAK-EVEN CALCULATOR'!$D$22+('BREAK-EVEN CALCULATOR'!$D$22*'BREAK-EVEN CALCULATOR'!$D$23)+('BREAK-EVEN CALCULATOR'!$D$22*'BREAK-EVEN CALCULATOR'!$D$24)),0)</f>
        <v>2991.2666666666664</v>
      </c>
      <c r="CD42" s="55">
        <f>IF('BREAK-EVEN CALCULATOR'!$D$12=TRUE,'PARTICIPATION RATE TABLES'!CD$39*('BREAK-EVEN CALCULATOR'!$D$22+('BREAK-EVEN CALCULATOR'!$D$22*'BREAK-EVEN CALCULATOR'!$D$23)+('BREAK-EVEN CALCULATOR'!$D$22*'BREAK-EVEN CALCULATOR'!$D$24)),0)</f>
        <v>3028.6666666666665</v>
      </c>
      <c r="CE42" s="55">
        <f>IF('BREAK-EVEN CALCULATOR'!$D$12=TRUE,'PARTICIPATION RATE TABLES'!CE$39*('BREAK-EVEN CALCULATOR'!$D$22+('BREAK-EVEN CALCULATOR'!$D$22*'BREAK-EVEN CALCULATOR'!$D$23)+('BREAK-EVEN CALCULATOR'!$D$22*'BREAK-EVEN CALCULATOR'!$D$24)),0)</f>
        <v>3066.0666666666666</v>
      </c>
      <c r="CF42" s="55">
        <f>IF('BREAK-EVEN CALCULATOR'!$D$12=TRUE,'PARTICIPATION RATE TABLES'!CF$39*('BREAK-EVEN CALCULATOR'!$D$22+('BREAK-EVEN CALCULATOR'!$D$22*'BREAK-EVEN CALCULATOR'!$D$23)+('BREAK-EVEN CALCULATOR'!$D$22*'BREAK-EVEN CALCULATOR'!$D$24)),0)</f>
        <v>3103.4666666666667</v>
      </c>
      <c r="CG42" s="55">
        <f>IF('BREAK-EVEN CALCULATOR'!$D$12=TRUE,'PARTICIPATION RATE TABLES'!CG$39*('BREAK-EVEN CALCULATOR'!$D$22+('BREAK-EVEN CALCULATOR'!$D$22*'BREAK-EVEN CALCULATOR'!$D$23)+('BREAK-EVEN CALCULATOR'!$D$22*'BREAK-EVEN CALCULATOR'!$D$24)),0)</f>
        <v>3140.8666666666668</v>
      </c>
      <c r="CH42" s="55">
        <f>IF('BREAK-EVEN CALCULATOR'!$D$12=TRUE,'PARTICIPATION RATE TABLES'!CH$39*('BREAK-EVEN CALCULATOR'!$D$22+('BREAK-EVEN CALCULATOR'!$D$22*'BREAK-EVEN CALCULATOR'!$D$23)+('BREAK-EVEN CALCULATOR'!$D$22*'BREAK-EVEN CALCULATOR'!$D$24)),0)</f>
        <v>3178.2666666666664</v>
      </c>
      <c r="CI42" s="55">
        <f>IF('BREAK-EVEN CALCULATOR'!$D$12=TRUE,'PARTICIPATION RATE TABLES'!CI$39*('BREAK-EVEN CALCULATOR'!$D$22+('BREAK-EVEN CALCULATOR'!$D$22*'BREAK-EVEN CALCULATOR'!$D$23)+('BREAK-EVEN CALCULATOR'!$D$22*'BREAK-EVEN CALCULATOR'!$D$24)),0)</f>
        <v>3215.6666666666665</v>
      </c>
      <c r="CJ42" s="55">
        <f>IF('BREAK-EVEN CALCULATOR'!$D$12=TRUE,'PARTICIPATION RATE TABLES'!CJ$39*('BREAK-EVEN CALCULATOR'!$D$22+('BREAK-EVEN CALCULATOR'!$D$22*'BREAK-EVEN CALCULATOR'!$D$23)+('BREAK-EVEN CALCULATOR'!$D$22*'BREAK-EVEN CALCULATOR'!$D$24)),0)</f>
        <v>3253.0666666666666</v>
      </c>
      <c r="CK42" s="55">
        <f>IF('BREAK-EVEN CALCULATOR'!$D$12=TRUE,'PARTICIPATION RATE TABLES'!CK$39*('BREAK-EVEN CALCULATOR'!$D$22+('BREAK-EVEN CALCULATOR'!$D$22*'BREAK-EVEN CALCULATOR'!$D$23)+('BREAK-EVEN CALCULATOR'!$D$22*'BREAK-EVEN CALCULATOR'!$D$24)),0)</f>
        <v>3290.4666666666662</v>
      </c>
      <c r="CL42" s="55">
        <f>IF('BREAK-EVEN CALCULATOR'!$D$12=TRUE,'PARTICIPATION RATE TABLES'!CL$39*('BREAK-EVEN CALCULATOR'!$D$22+('BREAK-EVEN CALCULATOR'!$D$22*'BREAK-EVEN CALCULATOR'!$D$23)+('BREAK-EVEN CALCULATOR'!$D$22*'BREAK-EVEN CALCULATOR'!$D$24)),0)</f>
        <v>3327.8666666666663</v>
      </c>
      <c r="CM42" s="55">
        <f>IF('BREAK-EVEN CALCULATOR'!$D$12=TRUE,'PARTICIPATION RATE TABLES'!CM$39*('BREAK-EVEN CALCULATOR'!$D$22+('BREAK-EVEN CALCULATOR'!$D$22*'BREAK-EVEN CALCULATOR'!$D$23)+('BREAK-EVEN CALCULATOR'!$D$22*'BREAK-EVEN CALCULATOR'!$D$24)),0)</f>
        <v>3365.2666666666669</v>
      </c>
      <c r="CN42" s="55">
        <f>IF('BREAK-EVEN CALCULATOR'!$D$12=TRUE,'PARTICIPATION RATE TABLES'!CN$39*('BREAK-EVEN CALCULATOR'!$D$22+('BREAK-EVEN CALCULATOR'!$D$22*'BREAK-EVEN CALCULATOR'!$D$23)+('BREAK-EVEN CALCULATOR'!$D$22*'BREAK-EVEN CALCULATOR'!$D$24)),0)</f>
        <v>3402.6666666666665</v>
      </c>
      <c r="CO42" s="55">
        <f>IF('BREAK-EVEN CALCULATOR'!$D$12=TRUE,'PARTICIPATION RATE TABLES'!CO$39*('BREAK-EVEN CALCULATOR'!$D$22+('BREAK-EVEN CALCULATOR'!$D$22*'BREAK-EVEN CALCULATOR'!$D$23)+('BREAK-EVEN CALCULATOR'!$D$22*'BREAK-EVEN CALCULATOR'!$D$24)),0)</f>
        <v>3440.0666666666662</v>
      </c>
      <c r="CP42" s="55">
        <f>IF('BREAK-EVEN CALCULATOR'!$D$12=TRUE,'PARTICIPATION RATE TABLES'!CP$39*('BREAK-EVEN CALCULATOR'!$D$22+('BREAK-EVEN CALCULATOR'!$D$22*'BREAK-EVEN CALCULATOR'!$D$23)+('BREAK-EVEN CALCULATOR'!$D$22*'BREAK-EVEN CALCULATOR'!$D$24)),0)</f>
        <v>3477.4666666666667</v>
      </c>
      <c r="CQ42" s="55">
        <f>IF('BREAK-EVEN CALCULATOR'!$D$12=TRUE,'PARTICIPATION RATE TABLES'!CQ$39*('BREAK-EVEN CALCULATOR'!$D$22+('BREAK-EVEN CALCULATOR'!$D$22*'BREAK-EVEN CALCULATOR'!$D$23)+('BREAK-EVEN CALCULATOR'!$D$22*'BREAK-EVEN CALCULATOR'!$D$24)),0)</f>
        <v>3514.8666666666663</v>
      </c>
      <c r="CR42" s="55">
        <f>IF('BREAK-EVEN CALCULATOR'!$D$12=TRUE,'PARTICIPATION RATE TABLES'!CR$39*('BREAK-EVEN CALCULATOR'!$D$22+('BREAK-EVEN CALCULATOR'!$D$22*'BREAK-EVEN CALCULATOR'!$D$23)+('BREAK-EVEN CALCULATOR'!$D$22*'BREAK-EVEN CALCULATOR'!$D$24)),0)</f>
        <v>3552.266666666666</v>
      </c>
      <c r="CS42" s="55">
        <f>IF('BREAK-EVEN CALCULATOR'!$D$12=TRUE,'PARTICIPATION RATE TABLES'!CS$39*('BREAK-EVEN CALCULATOR'!$D$22+('BREAK-EVEN CALCULATOR'!$D$22*'BREAK-EVEN CALCULATOR'!$D$23)+('BREAK-EVEN CALCULATOR'!$D$22*'BREAK-EVEN CALCULATOR'!$D$24)),0)</f>
        <v>3589.6666666666665</v>
      </c>
      <c r="CT42" s="55">
        <f>IF('BREAK-EVEN CALCULATOR'!$D$12=TRUE,'PARTICIPATION RATE TABLES'!CT$39*('BREAK-EVEN CALCULATOR'!$D$22+('BREAK-EVEN CALCULATOR'!$D$22*'BREAK-EVEN CALCULATOR'!$D$23)+('BREAK-EVEN CALCULATOR'!$D$22*'BREAK-EVEN CALCULATOR'!$D$24)),0)</f>
        <v>3627.0666666666666</v>
      </c>
      <c r="CU42" s="55">
        <f>IF('BREAK-EVEN CALCULATOR'!$D$12=TRUE,'PARTICIPATION RATE TABLES'!CU$39*('BREAK-EVEN CALCULATOR'!$D$22+('BREAK-EVEN CALCULATOR'!$D$22*'BREAK-EVEN CALCULATOR'!$D$23)+('BREAK-EVEN CALCULATOR'!$D$22*'BREAK-EVEN CALCULATOR'!$D$24)),0)</f>
        <v>3664.4666666666662</v>
      </c>
      <c r="CV42" s="55">
        <f>IF('BREAK-EVEN CALCULATOR'!$D$12=TRUE,'PARTICIPATION RATE TABLES'!CV$39*('BREAK-EVEN CALCULATOR'!$D$22+('BREAK-EVEN CALCULATOR'!$D$22*'BREAK-EVEN CALCULATOR'!$D$23)+('BREAK-EVEN CALCULATOR'!$D$22*'BREAK-EVEN CALCULATOR'!$D$24)),0)</f>
        <v>3701.8666666666668</v>
      </c>
      <c r="CW42" s="55">
        <f>IF('BREAK-EVEN CALCULATOR'!$D$12=TRUE,'PARTICIPATION RATE TABLES'!CW$39*('BREAK-EVEN CALCULATOR'!$D$22+('BREAK-EVEN CALCULATOR'!$D$22*'BREAK-EVEN CALCULATOR'!$D$23)+('BREAK-EVEN CALCULATOR'!$D$22*'BREAK-EVEN CALCULATOR'!$D$24)),0)</f>
        <v>3739.2666666666664</v>
      </c>
    </row>
    <row r="43" spans="1:101" ht="16" x14ac:dyDescent="0.2">
      <c r="A43" s="56" t="s">
        <v>60</v>
      </c>
      <c r="B43" s="57">
        <f t="shared" ref="B43:AG43" si="12">B40-SUM(B41:B42)</f>
        <v>8.9733333333333576</v>
      </c>
      <c r="C43" s="57">
        <f t="shared" si="12"/>
        <v>18.373333333333335</v>
      </c>
      <c r="D43" s="57">
        <f>D40-SUM(D41:D42)</f>
        <v>24.683333333333337</v>
      </c>
      <c r="E43" s="57">
        <f t="shared" si="12"/>
        <v>34.083333333333371</v>
      </c>
      <c r="F43" s="57">
        <f t="shared" si="12"/>
        <v>40.393333333333317</v>
      </c>
      <c r="G43" s="57">
        <f t="shared" si="12"/>
        <v>49.793333333333408</v>
      </c>
      <c r="H43" s="57">
        <f t="shared" si="12"/>
        <v>56.103333333333467</v>
      </c>
      <c r="I43" s="57">
        <f t="shared" si="12"/>
        <v>65.50333333333333</v>
      </c>
      <c r="J43" s="57">
        <f t="shared" si="12"/>
        <v>71.813333333333503</v>
      </c>
      <c r="K43" s="57">
        <f t="shared" si="12"/>
        <v>81.213333333333367</v>
      </c>
      <c r="L43" s="57">
        <f t="shared" si="12"/>
        <v>87.523333333333539</v>
      </c>
      <c r="M43" s="57">
        <f t="shared" si="12"/>
        <v>96.923333333333403</v>
      </c>
      <c r="N43" s="57">
        <f t="shared" si="12"/>
        <v>103.23333333333312</v>
      </c>
      <c r="O43" s="57">
        <f t="shared" si="12"/>
        <v>112.63333333333367</v>
      </c>
      <c r="P43" s="57">
        <f t="shared" si="12"/>
        <v>118.94333333333361</v>
      </c>
      <c r="Q43" s="57">
        <f t="shared" si="12"/>
        <v>128.34333333333325</v>
      </c>
      <c r="R43" s="57">
        <f t="shared" si="12"/>
        <v>134.65333333333365</v>
      </c>
      <c r="S43" s="57">
        <f t="shared" si="12"/>
        <v>144.05333333333328</v>
      </c>
      <c r="T43" s="57">
        <f t="shared" si="12"/>
        <v>150.36333333333323</v>
      </c>
      <c r="U43" s="57">
        <f t="shared" si="12"/>
        <v>159.76333333333378</v>
      </c>
      <c r="V43" s="57">
        <f t="shared" si="12"/>
        <v>166.07333333333372</v>
      </c>
      <c r="W43" s="57">
        <f t="shared" si="12"/>
        <v>175.47333333333381</v>
      </c>
      <c r="X43" s="57">
        <f t="shared" si="12"/>
        <v>181.7833333333333</v>
      </c>
      <c r="Y43" s="57">
        <f t="shared" si="12"/>
        <v>191.18333333333294</v>
      </c>
      <c r="Z43" s="57">
        <f t="shared" si="12"/>
        <v>197.49333333333379</v>
      </c>
      <c r="AA43" s="57">
        <f t="shared" si="12"/>
        <v>206.89333333333389</v>
      </c>
      <c r="AB43" s="57">
        <f t="shared" si="12"/>
        <v>213.20333333333383</v>
      </c>
      <c r="AC43" s="57">
        <f t="shared" si="12"/>
        <v>222.60333333333438</v>
      </c>
      <c r="AD43" s="57">
        <f t="shared" si="12"/>
        <v>228.91333333333387</v>
      </c>
      <c r="AE43" s="57">
        <f t="shared" si="12"/>
        <v>238.3133333333335</v>
      </c>
      <c r="AF43" s="57">
        <f t="shared" si="12"/>
        <v>244.6233333333339</v>
      </c>
      <c r="AG43" s="57">
        <f t="shared" si="12"/>
        <v>254.02333333333354</v>
      </c>
      <c r="AH43" s="57">
        <f t="shared" ref="AH43:BM43" si="13">AH40-SUM(AH41:AH42)</f>
        <v>260.33333333333394</v>
      </c>
      <c r="AI43" s="57">
        <f t="shared" si="13"/>
        <v>269.73333333333358</v>
      </c>
      <c r="AJ43" s="57">
        <f t="shared" si="13"/>
        <v>276.04333333333398</v>
      </c>
      <c r="AK43" s="57">
        <f t="shared" si="13"/>
        <v>285.44333333333452</v>
      </c>
      <c r="AL43" s="57">
        <f t="shared" si="13"/>
        <v>291.7533333333331</v>
      </c>
      <c r="AM43" s="57">
        <f t="shared" si="13"/>
        <v>301.15333333333274</v>
      </c>
      <c r="AN43" s="57">
        <f t="shared" si="13"/>
        <v>307.46333333333314</v>
      </c>
      <c r="AO43" s="57">
        <f t="shared" si="13"/>
        <v>316.86333333333369</v>
      </c>
      <c r="AP43" s="57">
        <f t="shared" si="13"/>
        <v>323.17333333333409</v>
      </c>
      <c r="AQ43" s="57">
        <f t="shared" si="13"/>
        <v>332.57333333333372</v>
      </c>
      <c r="AR43" s="57">
        <f t="shared" si="13"/>
        <v>341.97333333333336</v>
      </c>
      <c r="AS43" s="57">
        <f t="shared" si="13"/>
        <v>348.28333333333376</v>
      </c>
      <c r="AT43" s="57">
        <f t="shared" si="13"/>
        <v>357.68333333333339</v>
      </c>
      <c r="AU43" s="57">
        <f t="shared" si="13"/>
        <v>363.9933333333347</v>
      </c>
      <c r="AV43" s="57">
        <f t="shared" si="13"/>
        <v>373.39333333333343</v>
      </c>
      <c r="AW43" s="57">
        <f t="shared" si="13"/>
        <v>379.70333333333292</v>
      </c>
      <c r="AX43" s="57">
        <f t="shared" si="13"/>
        <v>389.10333333333347</v>
      </c>
      <c r="AY43" s="57">
        <f t="shared" si="13"/>
        <v>395.41333333333387</v>
      </c>
      <c r="AZ43" s="57">
        <f t="shared" si="13"/>
        <v>404.8133333333335</v>
      </c>
      <c r="BA43" s="57">
        <f t="shared" si="13"/>
        <v>411.1233333333339</v>
      </c>
      <c r="BB43" s="57">
        <f t="shared" si="13"/>
        <v>420.52333333333263</v>
      </c>
      <c r="BC43" s="57">
        <f t="shared" si="13"/>
        <v>426.83333333333394</v>
      </c>
      <c r="BD43" s="57">
        <f t="shared" si="13"/>
        <v>436.23333333333358</v>
      </c>
      <c r="BE43" s="57">
        <f t="shared" si="13"/>
        <v>442.54333333333489</v>
      </c>
      <c r="BF43" s="57">
        <f t="shared" si="13"/>
        <v>451.94333333333452</v>
      </c>
      <c r="BG43" s="57">
        <f t="shared" si="13"/>
        <v>458.25333333333401</v>
      </c>
      <c r="BH43" s="57">
        <f t="shared" si="13"/>
        <v>467.65333333333365</v>
      </c>
      <c r="BI43" s="57">
        <f t="shared" si="13"/>
        <v>473.96333333333314</v>
      </c>
      <c r="BJ43" s="57">
        <f t="shared" si="13"/>
        <v>483.36333333333459</v>
      </c>
      <c r="BK43" s="57">
        <f t="shared" si="13"/>
        <v>489.67333333333409</v>
      </c>
      <c r="BL43" s="57">
        <f t="shared" si="13"/>
        <v>499.07333333333372</v>
      </c>
      <c r="BM43" s="57">
        <f t="shared" si="13"/>
        <v>505.38333333333321</v>
      </c>
      <c r="BN43" s="57">
        <f t="shared" ref="BN43:CS43" si="14">BN40-SUM(BN41:BN42)</f>
        <v>514.78333333333467</v>
      </c>
      <c r="BO43" s="57">
        <f t="shared" si="14"/>
        <v>521.09333333333416</v>
      </c>
      <c r="BP43" s="57">
        <f t="shared" si="14"/>
        <v>530.49333333333561</v>
      </c>
      <c r="BQ43" s="57">
        <f t="shared" si="14"/>
        <v>536.80333333333328</v>
      </c>
      <c r="BR43" s="57">
        <f t="shared" si="14"/>
        <v>546.20333333333292</v>
      </c>
      <c r="BS43" s="57">
        <f t="shared" si="14"/>
        <v>552.51333333333423</v>
      </c>
      <c r="BT43" s="57">
        <f t="shared" si="14"/>
        <v>561.91333333333387</v>
      </c>
      <c r="BU43" s="57">
        <f t="shared" si="14"/>
        <v>568.22333333333518</v>
      </c>
      <c r="BV43" s="57">
        <f t="shared" si="14"/>
        <v>577.62333333333299</v>
      </c>
      <c r="BW43" s="57">
        <f t="shared" si="14"/>
        <v>583.9333333333343</v>
      </c>
      <c r="BX43" s="57">
        <f t="shared" si="14"/>
        <v>593.33333333333394</v>
      </c>
      <c r="BY43" s="57">
        <f t="shared" si="14"/>
        <v>599.64333333333525</v>
      </c>
      <c r="BZ43" s="57">
        <f t="shared" si="14"/>
        <v>609.04333333333489</v>
      </c>
      <c r="CA43" s="57">
        <f t="shared" si="14"/>
        <v>615.35333333333256</v>
      </c>
      <c r="CB43" s="57">
        <f t="shared" si="14"/>
        <v>624.75333333333401</v>
      </c>
      <c r="CC43" s="57">
        <f t="shared" si="14"/>
        <v>631.0633333333335</v>
      </c>
      <c r="CD43" s="57">
        <f t="shared" si="14"/>
        <v>640.46333333333496</v>
      </c>
      <c r="CE43" s="57">
        <f t="shared" si="14"/>
        <v>646.77333333333445</v>
      </c>
      <c r="CF43" s="57">
        <f t="shared" si="14"/>
        <v>656.17333333333409</v>
      </c>
      <c r="CG43" s="57">
        <f t="shared" si="14"/>
        <v>665.57333333333372</v>
      </c>
      <c r="CH43" s="57">
        <f t="shared" si="14"/>
        <v>671.88333333333503</v>
      </c>
      <c r="CI43" s="57">
        <f t="shared" si="14"/>
        <v>681.28333333333467</v>
      </c>
      <c r="CJ43" s="57">
        <f t="shared" si="14"/>
        <v>687.59333333333416</v>
      </c>
      <c r="CK43" s="57">
        <f t="shared" si="14"/>
        <v>696.99333333333379</v>
      </c>
      <c r="CL43" s="57">
        <f t="shared" si="14"/>
        <v>703.30333333333328</v>
      </c>
      <c r="CM43" s="57">
        <f t="shared" si="14"/>
        <v>712.70333333333292</v>
      </c>
      <c r="CN43" s="57">
        <f t="shared" si="14"/>
        <v>719.01333333333423</v>
      </c>
      <c r="CO43" s="57">
        <f t="shared" si="14"/>
        <v>728.41333333333569</v>
      </c>
      <c r="CP43" s="57">
        <f t="shared" si="14"/>
        <v>734.72333333333336</v>
      </c>
      <c r="CQ43" s="57">
        <f t="shared" si="14"/>
        <v>744.12333333333299</v>
      </c>
      <c r="CR43" s="57">
        <f t="shared" si="14"/>
        <v>750.4333333333343</v>
      </c>
      <c r="CS43" s="57">
        <f t="shared" si="14"/>
        <v>759.83333333333576</v>
      </c>
      <c r="CT43" s="57">
        <f t="shared" ref="CT43:CV43" si="15">CT40-SUM(CT41:CT42)</f>
        <v>766.14333333333525</v>
      </c>
      <c r="CU43" s="57">
        <f t="shared" si="15"/>
        <v>775.54333333333307</v>
      </c>
      <c r="CV43" s="57">
        <f t="shared" si="15"/>
        <v>781.85333333333438</v>
      </c>
      <c r="CW43" s="57">
        <f>CW40-SUM(CW41:CW42)</f>
        <v>791.25333333333401</v>
      </c>
    </row>
    <row r="44" spans="1:101" ht="16" x14ac:dyDescent="0.2">
      <c r="A44" s="56" t="s">
        <v>61</v>
      </c>
      <c r="B44" s="57">
        <f>'BREAK-EVEN CALCULATOR'!$D$5*B43</f>
        <v>1615.2000000000044</v>
      </c>
      <c r="C44" s="57">
        <f>'BREAK-EVEN CALCULATOR'!$D$5*C43</f>
        <v>3307.2000000000003</v>
      </c>
      <c r="D44" s="57">
        <f>'BREAK-EVEN CALCULATOR'!$D$5*D43</f>
        <v>4443.0000000000009</v>
      </c>
      <c r="E44" s="57">
        <f>'BREAK-EVEN CALCULATOR'!$D$5*E43</f>
        <v>6135.0000000000073</v>
      </c>
      <c r="F44" s="57">
        <f>'BREAK-EVEN CALCULATOR'!$D$5*F43</f>
        <v>7270.7999999999975</v>
      </c>
      <c r="G44" s="57">
        <f>'BREAK-EVEN CALCULATOR'!$D$5*G43</f>
        <v>8962.8000000000138</v>
      </c>
      <c r="H44" s="57">
        <f>'BREAK-EVEN CALCULATOR'!$D$5*H43</f>
        <v>10098.600000000024</v>
      </c>
      <c r="I44" s="57">
        <f>'BREAK-EVEN CALCULATOR'!$D$5*I43</f>
        <v>11790.599999999999</v>
      </c>
      <c r="J44" s="57">
        <f>'BREAK-EVEN CALCULATOR'!$D$5*J43</f>
        <v>12926.400000000031</v>
      </c>
      <c r="K44" s="57">
        <f>'BREAK-EVEN CALCULATOR'!$D$5*K43</f>
        <v>14618.400000000005</v>
      </c>
      <c r="L44" s="57">
        <f>'BREAK-EVEN CALCULATOR'!$D$5*L43</f>
        <v>15754.200000000037</v>
      </c>
      <c r="M44" s="57">
        <f>'BREAK-EVEN CALCULATOR'!$D$5*M43</f>
        <v>17446.200000000012</v>
      </c>
      <c r="N44" s="57">
        <f>'BREAK-EVEN CALCULATOR'!$D$5*N43</f>
        <v>18581.999999999964</v>
      </c>
      <c r="O44" s="57">
        <f>'BREAK-EVEN CALCULATOR'!$D$5*O43</f>
        <v>20274.000000000058</v>
      </c>
      <c r="P44" s="57">
        <f>'BREAK-EVEN CALCULATOR'!$D$5*P43</f>
        <v>21409.80000000005</v>
      </c>
      <c r="Q44" s="57">
        <f>'BREAK-EVEN CALCULATOR'!$D$5*Q43</f>
        <v>23101.799999999985</v>
      </c>
      <c r="R44" s="57">
        <f>'BREAK-EVEN CALCULATOR'!$D$5*R43</f>
        <v>24237.600000000057</v>
      </c>
      <c r="S44" s="57">
        <f>'BREAK-EVEN CALCULATOR'!$D$5*S43</f>
        <v>25929.599999999991</v>
      </c>
      <c r="T44" s="57">
        <f>'BREAK-EVEN CALCULATOR'!$D$5*T43</f>
        <v>27065.39999999998</v>
      </c>
      <c r="U44" s="57">
        <f>'BREAK-EVEN CALCULATOR'!$D$5*U43</f>
        <v>28757.400000000081</v>
      </c>
      <c r="V44" s="57">
        <f>'BREAK-EVEN CALCULATOR'!$D$5*V43</f>
        <v>29893.20000000007</v>
      </c>
      <c r="W44" s="57">
        <f>'BREAK-EVEN CALCULATOR'!$D$5*W43</f>
        <v>31585.200000000084</v>
      </c>
      <c r="X44" s="57">
        <f>'BREAK-EVEN CALCULATOR'!$D$5*X43</f>
        <v>32720.999999999993</v>
      </c>
      <c r="Y44" s="57">
        <f>'BREAK-EVEN CALCULATOR'!$D$5*Y43</f>
        <v>34412.999999999927</v>
      </c>
      <c r="Z44" s="57">
        <f>'BREAK-EVEN CALCULATOR'!$D$5*Z43</f>
        <v>35548.800000000083</v>
      </c>
      <c r="AA44" s="57">
        <f>'BREAK-EVEN CALCULATOR'!$D$5*AA43</f>
        <v>37240.800000000097</v>
      </c>
      <c r="AB44" s="57">
        <f>'BREAK-EVEN CALCULATOR'!$D$5*AB43</f>
        <v>38376.600000000093</v>
      </c>
      <c r="AC44" s="57">
        <f>'BREAK-EVEN CALCULATOR'!$D$5*AC43</f>
        <v>40068.600000000188</v>
      </c>
      <c r="AD44" s="57">
        <f>'BREAK-EVEN CALCULATOR'!$D$5*AD43</f>
        <v>41204.400000000096</v>
      </c>
      <c r="AE44" s="57">
        <f>'BREAK-EVEN CALCULATOR'!$D$5*AE43</f>
        <v>42896.400000000031</v>
      </c>
      <c r="AF44" s="57">
        <f>'BREAK-EVEN CALCULATOR'!$D$5*AF43</f>
        <v>44032.200000000099</v>
      </c>
      <c r="AG44" s="57">
        <f>'BREAK-EVEN CALCULATOR'!$D$5*AG43</f>
        <v>45724.200000000041</v>
      </c>
      <c r="AH44" s="57">
        <f>'BREAK-EVEN CALCULATOR'!$D$5*AH43</f>
        <v>46860.000000000109</v>
      </c>
      <c r="AI44" s="57">
        <f>'BREAK-EVEN CALCULATOR'!$D$5*AI43</f>
        <v>48552.000000000044</v>
      </c>
      <c r="AJ44" s="57">
        <f>'BREAK-EVEN CALCULATOR'!$D$5*AJ43</f>
        <v>49687.800000000119</v>
      </c>
      <c r="AK44" s="57">
        <f>'BREAK-EVEN CALCULATOR'!$D$5*AK43</f>
        <v>51379.800000000214</v>
      </c>
      <c r="AL44" s="57">
        <f>'BREAK-EVEN CALCULATOR'!$D$5*AL43</f>
        <v>52515.599999999962</v>
      </c>
      <c r="AM44" s="57">
        <f>'BREAK-EVEN CALCULATOR'!$D$5*AM43</f>
        <v>54207.599999999889</v>
      </c>
      <c r="AN44" s="57">
        <f>'BREAK-EVEN CALCULATOR'!$D$5*AN43</f>
        <v>55343.399999999965</v>
      </c>
      <c r="AO44" s="57">
        <f>'BREAK-EVEN CALCULATOR'!$D$5*AO43</f>
        <v>57035.400000000067</v>
      </c>
      <c r="AP44" s="57">
        <f>'BREAK-EVEN CALCULATOR'!$D$5*AP43</f>
        <v>58171.200000000135</v>
      </c>
      <c r="AQ44" s="57">
        <f>'BREAK-EVEN CALCULATOR'!$D$5*AQ43</f>
        <v>59863.20000000007</v>
      </c>
      <c r="AR44" s="57">
        <f>'BREAK-EVEN CALCULATOR'!$D$5*AR43</f>
        <v>61555.200000000004</v>
      </c>
      <c r="AS44" s="57">
        <f>'BREAK-EVEN CALCULATOR'!$D$5*AS43</f>
        <v>62691.000000000073</v>
      </c>
      <c r="AT44" s="57">
        <f>'BREAK-EVEN CALCULATOR'!$D$5*AT43</f>
        <v>64383.000000000015</v>
      </c>
      <c r="AU44" s="57">
        <f>'BREAK-EVEN CALCULATOR'!$D$5*AU43</f>
        <v>65518.80000000025</v>
      </c>
      <c r="AV44" s="57">
        <f>'BREAK-EVEN CALCULATOR'!$D$5*AV43</f>
        <v>67210.800000000017</v>
      </c>
      <c r="AW44" s="57">
        <f>'BREAK-EVEN CALCULATOR'!$D$5*AW43</f>
        <v>68346.599999999919</v>
      </c>
      <c r="AX44" s="57">
        <f>'BREAK-EVEN CALCULATOR'!$D$5*AX43</f>
        <v>70038.60000000002</v>
      </c>
      <c r="AY44" s="57">
        <f>'BREAK-EVEN CALCULATOR'!$D$5*AY43</f>
        <v>71174.400000000096</v>
      </c>
      <c r="AZ44" s="57">
        <f>'BREAK-EVEN CALCULATOR'!$D$5*AZ43</f>
        <v>72866.400000000023</v>
      </c>
      <c r="BA44" s="57">
        <f>'BREAK-EVEN CALCULATOR'!$D$5*BA43</f>
        <v>74002.200000000099</v>
      </c>
      <c r="BB44" s="57">
        <f>'BREAK-EVEN CALCULATOR'!$D$5*BB43</f>
        <v>75694.199999999866</v>
      </c>
      <c r="BC44" s="57">
        <f>'BREAK-EVEN CALCULATOR'!$D$5*BC43</f>
        <v>76830.000000000116</v>
      </c>
      <c r="BD44" s="57">
        <f>'BREAK-EVEN CALCULATOR'!$D$5*BD43</f>
        <v>78522.000000000044</v>
      </c>
      <c r="BE44" s="57">
        <f>'BREAK-EVEN CALCULATOR'!$D$5*BE43</f>
        <v>79657.800000000279</v>
      </c>
      <c r="BF44" s="57">
        <f>'BREAK-EVEN CALCULATOR'!$D$5*BF43</f>
        <v>81349.800000000221</v>
      </c>
      <c r="BG44" s="57">
        <f>'BREAK-EVEN CALCULATOR'!$D$5*BG43</f>
        <v>82485.600000000122</v>
      </c>
      <c r="BH44" s="57">
        <f>'BREAK-EVEN CALCULATOR'!$D$5*BH43</f>
        <v>84177.600000000064</v>
      </c>
      <c r="BI44" s="57">
        <f>'BREAK-EVEN CALCULATOR'!$D$5*BI43</f>
        <v>85313.399999999965</v>
      </c>
      <c r="BJ44" s="57">
        <f>'BREAK-EVEN CALCULATOR'!$D$5*BJ43</f>
        <v>87005.400000000227</v>
      </c>
      <c r="BK44" s="57">
        <f>'BREAK-EVEN CALCULATOR'!$D$5*BK43</f>
        <v>88141.200000000128</v>
      </c>
      <c r="BL44" s="57">
        <f>'BREAK-EVEN CALCULATOR'!$D$5*BL43</f>
        <v>89833.20000000007</v>
      </c>
      <c r="BM44" s="57">
        <f>'BREAK-EVEN CALCULATOR'!$D$5*BM43</f>
        <v>90968.999999999971</v>
      </c>
      <c r="BN44" s="57">
        <f>'BREAK-EVEN CALCULATOR'!$D$5*BN43</f>
        <v>92661.000000000233</v>
      </c>
      <c r="BO44" s="57">
        <f>'BREAK-EVEN CALCULATOR'!$D$5*BO43</f>
        <v>93796.800000000148</v>
      </c>
      <c r="BP44" s="57">
        <f>'BREAK-EVEN CALCULATOR'!$D$5*BP43</f>
        <v>95488.80000000041</v>
      </c>
      <c r="BQ44" s="57">
        <f>'BREAK-EVEN CALCULATOR'!$D$5*BQ43</f>
        <v>96624.599999999991</v>
      </c>
      <c r="BR44" s="57">
        <f>'BREAK-EVEN CALCULATOR'!$D$5*BR43</f>
        <v>98316.599999999919</v>
      </c>
      <c r="BS44" s="57">
        <f>'BREAK-EVEN CALCULATOR'!$D$5*BS43</f>
        <v>99452.400000000169</v>
      </c>
      <c r="BT44" s="57">
        <f>'BREAK-EVEN CALCULATOR'!$D$5*BT43</f>
        <v>101144.4000000001</v>
      </c>
      <c r="BU44" s="57">
        <f>'BREAK-EVEN CALCULATOR'!$D$5*BU43</f>
        <v>102280.20000000033</v>
      </c>
      <c r="BV44" s="57">
        <f>'BREAK-EVEN CALCULATOR'!$D$5*BV43</f>
        <v>103972.19999999994</v>
      </c>
      <c r="BW44" s="57">
        <f>'BREAK-EVEN CALCULATOR'!$D$5*BW43</f>
        <v>105108.00000000017</v>
      </c>
      <c r="BX44" s="57">
        <f>'BREAK-EVEN CALCULATOR'!$D$5*BX43</f>
        <v>106800.00000000012</v>
      </c>
      <c r="BY44" s="57">
        <f>'BREAK-EVEN CALCULATOR'!$D$5*BY43</f>
        <v>107935.80000000034</v>
      </c>
      <c r="BZ44" s="57">
        <f>'BREAK-EVEN CALCULATOR'!$D$5*BZ43</f>
        <v>109627.80000000028</v>
      </c>
      <c r="CA44" s="57">
        <f>'BREAK-EVEN CALCULATOR'!$D$5*CA43</f>
        <v>110763.59999999986</v>
      </c>
      <c r="CB44" s="57">
        <f>'BREAK-EVEN CALCULATOR'!$D$5*CB43</f>
        <v>112455.60000000012</v>
      </c>
      <c r="CC44" s="57">
        <f>'BREAK-EVEN CALCULATOR'!$D$5*CC43</f>
        <v>113591.40000000002</v>
      </c>
      <c r="CD44" s="57">
        <f>'BREAK-EVEN CALCULATOR'!$D$5*CD43</f>
        <v>115283.40000000029</v>
      </c>
      <c r="CE44" s="57">
        <f>'BREAK-EVEN CALCULATOR'!$D$5*CE43</f>
        <v>116419.2000000002</v>
      </c>
      <c r="CF44" s="57">
        <f>'BREAK-EVEN CALCULATOR'!$D$5*CF43</f>
        <v>118111.20000000013</v>
      </c>
      <c r="CG44" s="57">
        <f>'BREAK-EVEN CALCULATOR'!$D$5*CG43</f>
        <v>119803.20000000007</v>
      </c>
      <c r="CH44" s="57">
        <f>'BREAK-EVEN CALCULATOR'!$D$5*CH43</f>
        <v>120939.00000000031</v>
      </c>
      <c r="CI44" s="57">
        <f>'BREAK-EVEN CALCULATOR'!$D$5*CI43</f>
        <v>122631.00000000023</v>
      </c>
      <c r="CJ44" s="57">
        <f>'BREAK-EVEN CALCULATOR'!$D$5*CJ43</f>
        <v>123766.80000000015</v>
      </c>
      <c r="CK44" s="57">
        <f>'BREAK-EVEN CALCULATOR'!$D$5*CK43</f>
        <v>125458.80000000008</v>
      </c>
      <c r="CL44" s="57">
        <f>'BREAK-EVEN CALCULATOR'!$D$5*CL43</f>
        <v>126594.59999999999</v>
      </c>
      <c r="CM44" s="57">
        <f>'BREAK-EVEN CALCULATOR'!$D$5*CM43</f>
        <v>128286.59999999992</v>
      </c>
      <c r="CN44" s="57">
        <f>'BREAK-EVEN CALCULATOR'!$D$5*CN43</f>
        <v>129422.40000000017</v>
      </c>
      <c r="CO44" s="57">
        <f>'BREAK-EVEN CALCULATOR'!$D$5*CO43</f>
        <v>131114.40000000043</v>
      </c>
      <c r="CP44" s="57">
        <f>'BREAK-EVEN CALCULATOR'!$D$5*CP43</f>
        <v>132250.20000000001</v>
      </c>
      <c r="CQ44" s="57">
        <f>'BREAK-EVEN CALCULATOR'!$D$5*CQ43</f>
        <v>133942.19999999995</v>
      </c>
      <c r="CR44" s="57">
        <f>'BREAK-EVEN CALCULATOR'!$D$5*CR43</f>
        <v>135078.00000000017</v>
      </c>
      <c r="CS44" s="57">
        <f>'BREAK-EVEN CALCULATOR'!$D$5*CS43</f>
        <v>136770.00000000044</v>
      </c>
      <c r="CT44" s="57">
        <f>'BREAK-EVEN CALCULATOR'!$D$5*CT43</f>
        <v>137905.80000000034</v>
      </c>
      <c r="CU44" s="57">
        <f>'BREAK-EVEN CALCULATOR'!$D$5*CU43</f>
        <v>139597.79999999996</v>
      </c>
      <c r="CV44" s="57">
        <f>'BREAK-EVEN CALCULATOR'!$D$5*CV43</f>
        <v>140733.60000000018</v>
      </c>
      <c r="CW44" s="57">
        <f>'BREAK-EVEN CALCULATOR'!$D$5*CW43</f>
        <v>142425.60000000012</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FEDERAL RATES (HIDDEN)</vt:lpstr>
      <vt:lpstr>LANDING PAGE</vt:lpstr>
      <vt:lpstr>INSTRUCTIONS</vt:lpstr>
      <vt:lpstr>BREAK-EVEN CALCULATOR</vt:lpstr>
      <vt:lpstr>LISTS</vt:lpstr>
      <vt:lpstr>PARTICIPATION RATE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Richardson</dc:creator>
  <cp:lastModifiedBy>Allyson Perez</cp:lastModifiedBy>
  <dcterms:created xsi:type="dcterms:W3CDTF">2018-06-08T16:23:36Z</dcterms:created>
  <dcterms:modified xsi:type="dcterms:W3CDTF">2020-07-09T19:12:57Z</dcterms:modified>
</cp:coreProperties>
</file>